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2120" windowHeight="4680" tabRatio="839" activeTab="0"/>
  </bookViews>
  <sheets>
    <sheet name="IS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'CashFlow'!$A$1:$I$78</definedName>
    <definedName name="_xlnm.Print_Titles" localSheetId="3">'CashFlow'!$1:$7</definedName>
  </definedNames>
  <calcPr fullCalcOnLoad="1"/>
</workbook>
</file>

<file path=xl/sharedStrings.xml><?xml version="1.0" encoding="utf-8"?>
<sst xmlns="http://schemas.openxmlformats.org/spreadsheetml/2006/main" count="222" uniqueCount="121">
  <si>
    <t>Property, plant and equipment</t>
  </si>
  <si>
    <t>Current assets</t>
  </si>
  <si>
    <t>Inventories</t>
  </si>
  <si>
    <t>Cash and cash equivalents</t>
  </si>
  <si>
    <t>Current liabilities</t>
  </si>
  <si>
    <t>RM'000</t>
  </si>
  <si>
    <t>Share capital</t>
  </si>
  <si>
    <t>Revenue</t>
  </si>
  <si>
    <t>Profit before tax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</si>
  <si>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</si>
  <si>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</si>
  <si>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</si>
  <si>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</si>
  <si>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</si>
  <si>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</si>
  <si>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</si>
  <si>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(The figures have not been audited)</t>
  </si>
  <si>
    <t>Quarter</t>
  </si>
  <si>
    <t>Preceding</t>
  </si>
  <si>
    <t>Financial</t>
  </si>
  <si>
    <t>Preceding Year</t>
  </si>
  <si>
    <t>Capital</t>
  </si>
  <si>
    <t>As at</t>
  </si>
  <si>
    <t>Notes:</t>
  </si>
  <si>
    <t>Notes :</t>
  </si>
  <si>
    <t>CONDENSED CONSOLIDATED STATEMENT OF CHANGES IN EQUITY</t>
  </si>
  <si>
    <t>Share</t>
  </si>
  <si>
    <t>Consolidation</t>
  </si>
  <si>
    <t>CONDENSED CONSOLIDATED CASH FLOW STATEMENT</t>
  </si>
  <si>
    <t>Non-current assets</t>
  </si>
  <si>
    <t>As at End</t>
  </si>
  <si>
    <t xml:space="preserve">of Current </t>
  </si>
  <si>
    <t>Financed by:</t>
  </si>
  <si>
    <t>Non-current liabilities</t>
  </si>
  <si>
    <t>Distributable</t>
  </si>
  <si>
    <t>Non-distributable</t>
  </si>
  <si>
    <t>Reserves on</t>
  </si>
  <si>
    <t>Reserves</t>
  </si>
  <si>
    <t>CURRENT</t>
  </si>
  <si>
    <t xml:space="preserve">PRECEDING </t>
  </si>
  <si>
    <t>YEAR</t>
  </si>
  <si>
    <t xml:space="preserve"> YEAR</t>
  </si>
  <si>
    <t>QUARTER</t>
  </si>
  <si>
    <t>TO DATE</t>
  </si>
  <si>
    <t>Interest expense</t>
  </si>
  <si>
    <t>Interest income</t>
  </si>
  <si>
    <t>Operating profit</t>
  </si>
  <si>
    <t>Net profit for the period</t>
  </si>
  <si>
    <t>Cash flows from operating activities</t>
  </si>
  <si>
    <t>Adjustments for:</t>
  </si>
  <si>
    <t>Operating profit before working capital changes</t>
  </si>
  <si>
    <t>(Increase)/Decrease in working capital:</t>
  </si>
  <si>
    <t>Cash generated from operations</t>
  </si>
  <si>
    <t>Tax paid</t>
  </si>
  <si>
    <t>Net cash generated from operating activities</t>
  </si>
  <si>
    <t>Cash flows from investing activities</t>
  </si>
  <si>
    <t>Net cash used in investing activities</t>
  </si>
  <si>
    <t>Cash flows from financing activities</t>
  </si>
  <si>
    <t>Interest paid</t>
  </si>
  <si>
    <t>Non-cash items</t>
  </si>
  <si>
    <t>Non-operating items</t>
  </si>
  <si>
    <t>Proceeds from disposal of  property, plant and equipment</t>
  </si>
  <si>
    <t>Purchase of property, plant and equipment</t>
  </si>
  <si>
    <t>N/A</t>
  </si>
  <si>
    <t>Cash and cash equivalents at beginning of financial period</t>
  </si>
  <si>
    <t>Cash and cash equivalents at end of financial period</t>
  </si>
  <si>
    <t>CUMULATIVE QUARTER</t>
  </si>
  <si>
    <t>INDIVIDUAL QUARTER</t>
  </si>
  <si>
    <t>CONDENSED CONSOLIDATED INCOME STATEMENT</t>
  </si>
  <si>
    <t xml:space="preserve">CONDENSED CONSOLIDATED  BALANCE SHEET </t>
  </si>
  <si>
    <t>Shareholders' funds</t>
  </si>
  <si>
    <t>Net cash used in financing activities</t>
  </si>
  <si>
    <t>Cash and cash equivalents at end of period comprise:</t>
  </si>
  <si>
    <t>Bank overdrafts</t>
  </si>
  <si>
    <t>Other investments</t>
  </si>
  <si>
    <t>BSL CORPORATION BERHAD</t>
  </si>
  <si>
    <t>(Company No. 651118-K)</t>
  </si>
  <si>
    <t>Net Tangible Assets per share based on number of</t>
  </si>
  <si>
    <t>shares in issue (RM)</t>
  </si>
  <si>
    <t>Net decrease in bank borrowings</t>
  </si>
  <si>
    <t>FD Pledge</t>
  </si>
  <si>
    <t>Less: Pre-acquisition profit</t>
  </si>
  <si>
    <t>Income tax expense</t>
  </si>
  <si>
    <t>Net profit for the period / year</t>
  </si>
  <si>
    <t>Net profit attributable to shareholders of the Company</t>
  </si>
  <si>
    <t>Tax liabilities</t>
  </si>
  <si>
    <t>Net current assets</t>
  </si>
  <si>
    <t>Deferred taxation liabilities</t>
  </si>
  <si>
    <t>Net increase in cash and cash equivalents</t>
  </si>
  <si>
    <t>Cash and bank balances</t>
  </si>
  <si>
    <t>Deposits in licensed banks</t>
  </si>
  <si>
    <t>Less : Fixed deposit pledged to licensed bank</t>
  </si>
  <si>
    <t>Share premium</t>
  </si>
  <si>
    <t>The Condensed Consolidated Balance Sheet should be read in conjunction with the Annual Financial Statements of BSL and its subsidiaries for the</t>
  </si>
  <si>
    <t>Premium</t>
  </si>
  <si>
    <t>RM'001</t>
  </si>
  <si>
    <t>Balance as at 1 September 2005</t>
  </si>
  <si>
    <t>Issue of ordinary shares pursuant to the</t>
  </si>
  <si>
    <t xml:space="preserve">  - public issue</t>
  </si>
  <si>
    <t xml:space="preserve">  - right issues</t>
  </si>
  <si>
    <t xml:space="preserve">The Condensed Consolidated Statement Of Changes In Equity should be read in conjunction with the Annual Financial Statements of BSL and its </t>
  </si>
  <si>
    <t>Proceeds from public issues</t>
  </si>
  <si>
    <t>Proceeds from right issues</t>
  </si>
  <si>
    <t xml:space="preserve">The Condensed Consolidated Cash Flow Statement should be read in conjunction with the Annual Financial </t>
  </si>
  <si>
    <t>There were no comparative results presented as BSL Corporation Berhad ("BSL")</t>
  </si>
  <si>
    <t>was listed on 15 November 2005 on the Second Board of Bursa Malaysia.</t>
  </si>
  <si>
    <t>Statements of BSL and its subsidiaries for the financial year ended 31 August 2005.</t>
  </si>
  <si>
    <t>Current</t>
  </si>
  <si>
    <t>Year</t>
  </si>
  <si>
    <t>financial year ended 31 August 2005.</t>
  </si>
  <si>
    <t>Balance as at 1 June 2005</t>
  </si>
  <si>
    <t>Balance as at 31 August 2005</t>
  </si>
  <si>
    <t>subsidiaries for the financial year ended 31 August 2005.</t>
  </si>
  <si>
    <t>Listing expenses</t>
  </si>
  <si>
    <t>number of shares in issue (sen)</t>
  </si>
  <si>
    <t xml:space="preserve">Basic Earnings Per Share based on the weighted average </t>
  </si>
  <si>
    <t>FOR THE QUARTER ENDED 28 FEBRUARY 2006</t>
  </si>
  <si>
    <t>AS AT 28 FEBRUARY 2006</t>
  </si>
  <si>
    <t>Balance as at 28 February 2006</t>
  </si>
  <si>
    <t>FOR THE PERIOD ENDED 28 FEBRUARY 2006</t>
  </si>
  <si>
    <t>Interest received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</si>
</sst>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0.00_);[Red]\(0.00\)"/>
    <numFmt numFmtId="179" formatCode="_(* #,##0_);_(* \(#,##0\);_(* &quot;-&quot;??_);_(@_)"/>
    <numFmt numFmtId="180" formatCode="#,##0.000_);\(#,##0.000\)"/>
    <numFmt numFmtId="181" formatCode="0.0%"/>
    <numFmt numFmtId="182" formatCode="0.0000"/>
    <numFmt numFmtId="183" formatCode="0.000"/>
    <numFmt numFmtId="184" formatCode="#,##0.0;\-#,##0.0"/>
    <numFmt numFmtId="185" formatCode="#,##0.000;\-#,##0.000"/>
    <numFmt numFmtId="186" formatCode="_-* #,##0_-;\-* #,##0_-;_-* &quot;-&quot;??_-;_-@_-"/>
    <numFmt numFmtId="187" formatCode="#,##0.00_ ;\-#,##0.00\ "/>
    <numFmt numFmtId="188" formatCode="#,##0.0000;\-#,##0.0000"/>
    <numFmt numFmtId="189" formatCode="#,##0.000000;\-#,##0.000000"/>
    <numFmt numFmtId="190" formatCode="mm/dd/yy;@"/>
    <numFmt numFmtId="191" formatCode="#,##0_ ;\-#,##0\ "/>
    <numFmt numFmtId="192" formatCode="[$-409]dddd\,\ mmmm\ dd\,\ yyyy"/>
    <numFmt numFmtId="193" formatCode="00000"/>
    <numFmt numFmtId="194" formatCode="#,##0.0_);[Red]\(#,##0.0\)"/>
    <numFmt numFmtId="195" formatCode="0.0"/>
    <numFmt numFmtId="196" formatCode="#,##0.000_);[Red]\(#,##0.000\)"/>
    <numFmt numFmtId="197" formatCode="#,##0.0000_);[Red]\(#,##0.0000\)"/>
    <numFmt numFmtId="198" formatCode="#,##0.00000_);[Red]\(#,##0.00000\)"/>
    <numFmt numFmtId="199" formatCode="#,##0.000000_);[Red]\(#,##0.000000\)"/>
    <numFmt numFmtId="200" formatCode="#,##0.0000000_);[Red]\(#,##0.0000000\)"/>
    <numFmt numFmtId="201" formatCode="_(* #,##0.0_);_(* \(#,##0.0\);_(* &quot;-&quot;??_);_(@_)"/>
    <numFmt numFmtId="202" formatCode="_-* #,##0.0_-;\-* #,##0.0_-;_-* &quot;-&quot;?_-;_-@_-"/>
    <numFmt numFmtId="203" formatCode="_(* #,##0.0_);_(* \(#,##0.0\);_(* &quot;-&quot;?_);_(@_)"/>
    <numFmt numFmtId="204" formatCode="_(* #,##0_);_(* \(#,##0\);_(* &quot;-&quot;?_);_(@_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0.0_);_(* \(#,##0.0\);_(* &quot;-&quot;_);_(@_)"/>
    <numFmt numFmtId="213" formatCode="_(* #,##0.00_);_(* \(#,##0.00\);_(* &quot;-&quot;_);_(@_)"/>
    <numFmt numFmtId="214" formatCode="0.00_);\(0.00\)"/>
    <numFmt numFmtId="215" formatCode="0_);\(0\)"/>
  </numFmts>
  <fonts count="1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79" fontId="3" fillId="0" borderId="0" xfId="15" applyNumberFormat="1" applyFont="1" applyFill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0" xfId="15" applyNumberFormat="1" applyFont="1" applyBorder="1" applyAlignment="1">
      <alignment horizontal="center"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 quotePrefix="1">
      <alignment/>
      <protection/>
    </xf>
    <xf numFmtId="0" fontId="4" fillId="0" borderId="0" xfId="21" applyFont="1">
      <alignment/>
      <protection/>
    </xf>
    <xf numFmtId="179" fontId="3" fillId="0" borderId="0" xfId="15" applyNumberFormat="1" applyFont="1" applyAlignment="1">
      <alignment/>
    </xf>
    <xf numFmtId="179" fontId="3" fillId="0" borderId="0" xfId="15" applyNumberFormat="1" applyFont="1" applyAlignment="1">
      <alignment horizontal="center"/>
    </xf>
    <xf numFmtId="179" fontId="3" fillId="0" borderId="0" xfId="15" applyNumberFormat="1" applyFont="1" applyBorder="1" applyAlignment="1">
      <alignment/>
    </xf>
    <xf numFmtId="171" fontId="3" fillId="0" borderId="1" xfId="15" applyFont="1" applyFill="1" applyBorder="1" applyAlignment="1">
      <alignment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Alignment="1">
      <alignment horizontal="right"/>
    </xf>
    <xf numFmtId="179" fontId="3" fillId="0" borderId="3" xfId="15" applyNumberFormat="1" applyFont="1" applyBorder="1" applyAlignment="1">
      <alignment/>
    </xf>
    <xf numFmtId="0" fontId="3" fillId="0" borderId="0" xfId="21" applyFont="1" applyAlignment="1">
      <alignment horizontal="right"/>
      <protection/>
    </xf>
    <xf numFmtId="179" fontId="3" fillId="0" borderId="0" xfId="21" applyNumberFormat="1" applyFont="1">
      <alignment/>
      <protection/>
    </xf>
    <xf numFmtId="171" fontId="3" fillId="0" borderId="0" xfId="15" applyFont="1" applyAlignment="1">
      <alignment horizontal="center"/>
    </xf>
    <xf numFmtId="171" fontId="3" fillId="0" borderId="0" xfId="21" applyNumberFormat="1" applyFont="1" applyAlignment="1">
      <alignment horizontal="center"/>
      <protection/>
    </xf>
    <xf numFmtId="171" fontId="3" fillId="0" borderId="0" xfId="21" applyNumberFormat="1" applyFont="1">
      <alignment/>
      <protection/>
    </xf>
    <xf numFmtId="0" fontId="3" fillId="2" borderId="0" xfId="21" applyFont="1" applyFill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center"/>
      <protection/>
    </xf>
    <xf numFmtId="0" fontId="3" fillId="0" borderId="0" xfId="21" applyFont="1" applyBorder="1">
      <alignment/>
      <protection/>
    </xf>
    <xf numFmtId="179" fontId="3" fillId="0" borderId="4" xfId="15" applyNumberFormat="1" applyFont="1" applyFill="1" applyBorder="1" applyAlignment="1">
      <alignment/>
    </xf>
    <xf numFmtId="179" fontId="3" fillId="0" borderId="0" xfId="15" applyNumberFormat="1" applyFont="1" applyAlignment="1">
      <alignment horizontal="justify"/>
    </xf>
    <xf numFmtId="0" fontId="3" fillId="0" borderId="0" xfId="21" applyFont="1" applyAlignment="1">
      <alignment horizontal="left"/>
      <protection/>
    </xf>
    <xf numFmtId="179" fontId="3" fillId="0" borderId="0" xfId="21" applyNumberFormat="1" applyFont="1" applyFill="1" applyAlignment="1">
      <alignment horizontal="center"/>
      <protection/>
    </xf>
    <xf numFmtId="179" fontId="4" fillId="0" borderId="0" xfId="21" applyNumberFormat="1" applyFont="1" applyFill="1">
      <alignment/>
      <protection/>
    </xf>
    <xf numFmtId="206" fontId="3" fillId="0" borderId="0" xfId="21" applyNumberFormat="1" applyFont="1" applyFill="1" applyAlignment="1">
      <alignment horizontal="center"/>
      <protection/>
    </xf>
    <xf numFmtId="179" fontId="3" fillId="0" borderId="5" xfId="15" applyNumberFormat="1" applyFont="1" applyFill="1" applyBorder="1" applyAlignment="1">
      <alignment/>
    </xf>
    <xf numFmtId="0" fontId="3" fillId="0" borderId="0" xfId="0" applyFont="1" applyAlignment="1">
      <alignment/>
    </xf>
    <xf numFmtId="15" fontId="4" fillId="0" borderId="0" xfId="0" applyNumberFormat="1" applyFont="1" applyFill="1" applyBorder="1" applyAlignment="1">
      <alignment horizontal="center"/>
    </xf>
    <xf numFmtId="179" fontId="3" fillId="0" borderId="1" xfId="15" applyNumberFormat="1" applyFont="1" applyFill="1" applyBorder="1" applyAlignment="1">
      <alignment/>
    </xf>
    <xf numFmtId="0" fontId="3" fillId="0" borderId="0" xfId="21" applyFont="1" applyFill="1" applyBorder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179" fontId="3" fillId="0" borderId="6" xfId="15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9" fontId="3" fillId="0" borderId="8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9" fontId="6" fillId="0" borderId="0" xfId="22" applyFont="1" applyBorder="1" applyAlignment="1">
      <alignment/>
    </xf>
    <xf numFmtId="179" fontId="6" fillId="0" borderId="0" xfId="15" applyNumberFormat="1" applyFont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5" fontId="9" fillId="0" borderId="0" xfId="0" applyNumberFormat="1" applyFont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15" fontId="9" fillId="0" borderId="0" xfId="0" applyNumberFormat="1" applyFont="1" applyFill="1" applyAlignment="1">
      <alignment horizontal="center"/>
    </xf>
    <xf numFmtId="0" fontId="8" fillId="0" borderId="0" xfId="0" applyFont="1" applyBorder="1" applyAlignment="1" quotePrefix="1">
      <alignment/>
    </xf>
    <xf numFmtId="179" fontId="8" fillId="0" borderId="1" xfId="15" applyNumberFormat="1" applyFont="1" applyFill="1" applyBorder="1" applyAlignment="1">
      <alignment/>
    </xf>
    <xf numFmtId="179" fontId="8" fillId="0" borderId="0" xfId="15" applyNumberFormat="1" applyFont="1" applyBorder="1" applyAlignment="1">
      <alignment/>
    </xf>
    <xf numFmtId="179" fontId="8" fillId="0" borderId="1" xfId="15" applyNumberFormat="1" applyFont="1" applyFill="1" applyBorder="1" applyAlignment="1">
      <alignment horizontal="right"/>
    </xf>
    <xf numFmtId="179" fontId="8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9" fontId="8" fillId="0" borderId="4" xfId="15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215" fontId="8" fillId="0" borderId="0" xfId="0" applyNumberFormat="1" applyFont="1" applyFill="1" applyAlignment="1">
      <alignment/>
    </xf>
    <xf numFmtId="179" fontId="8" fillId="0" borderId="2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21" applyFont="1" applyBorder="1">
      <alignment/>
      <protection/>
    </xf>
    <xf numFmtId="171" fontId="8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1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79" fontId="8" fillId="0" borderId="0" xfId="15" applyNumberFormat="1" applyFont="1" applyFill="1" applyBorder="1" applyAlignment="1">
      <alignment horizontal="right"/>
    </xf>
    <xf numFmtId="179" fontId="8" fillId="0" borderId="4" xfId="15" applyNumberFormat="1" applyFont="1" applyFill="1" applyBorder="1" applyAlignment="1">
      <alignment horizontal="right"/>
    </xf>
    <xf numFmtId="179" fontId="8" fillId="0" borderId="2" xfId="15" applyNumberFormat="1" applyFont="1" applyFill="1" applyBorder="1" applyAlignment="1">
      <alignment horizontal="right"/>
    </xf>
    <xf numFmtId="171" fontId="8" fillId="0" borderId="1" xfId="15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21" applyFont="1" applyBorder="1" applyAlignment="1">
      <alignment/>
      <protection/>
    </xf>
    <xf numFmtId="0" fontId="9" fillId="0" borderId="0" xfId="21" applyFont="1" applyBorder="1" applyAlignment="1" quotePrefix="1">
      <alignment/>
      <protection/>
    </xf>
    <xf numFmtId="0" fontId="9" fillId="0" borderId="0" xfId="21" applyFont="1" applyBorder="1">
      <alignment/>
      <protection/>
    </xf>
    <xf numFmtId="0" fontId="9" fillId="0" borderId="0" xfId="0" applyFont="1" applyFill="1" applyBorder="1" applyAlignment="1">
      <alignment/>
    </xf>
    <xf numFmtId="179" fontId="8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21" applyFont="1" applyBorder="1" applyAlignment="1">
      <alignment horizontal="right"/>
      <protection/>
    </xf>
    <xf numFmtId="179" fontId="4" fillId="0" borderId="0" xfId="15" applyNumberFormat="1" applyFont="1" applyFill="1" applyBorder="1" applyAlignment="1">
      <alignment/>
    </xf>
    <xf numFmtId="0" fontId="3" fillId="0" borderId="4" xfId="21" applyFont="1" applyBorder="1" applyAlignment="1">
      <alignment horizontal="right"/>
      <protection/>
    </xf>
    <xf numFmtId="0" fontId="3" fillId="0" borderId="1" xfId="21" applyFont="1" applyBorder="1" applyAlignment="1">
      <alignment horizontal="right"/>
      <protection/>
    </xf>
    <xf numFmtId="179" fontId="3" fillId="0" borderId="4" xfId="15" applyNumberFormat="1" applyFont="1" applyBorder="1" applyAlignment="1">
      <alignment/>
    </xf>
    <xf numFmtId="179" fontId="3" fillId="0" borderId="4" xfId="15" applyNumberFormat="1" applyFont="1" applyFill="1" applyBorder="1" applyAlignment="1">
      <alignment horizontal="right"/>
    </xf>
    <xf numFmtId="179" fontId="3" fillId="0" borderId="0" xfId="15" applyNumberFormat="1" applyFont="1" applyFill="1" applyBorder="1" applyAlignment="1">
      <alignment horizontal="right"/>
    </xf>
    <xf numFmtId="179" fontId="3" fillId="0" borderId="6" xfId="15" applyNumberFormat="1" applyFont="1" applyFill="1" applyBorder="1" applyAlignment="1">
      <alignment horizontal="right"/>
    </xf>
    <xf numFmtId="179" fontId="3" fillId="0" borderId="7" xfId="15" applyNumberFormat="1" applyFont="1" applyFill="1" applyBorder="1" applyAlignment="1">
      <alignment horizontal="right"/>
    </xf>
    <xf numFmtId="171" fontId="8" fillId="0" borderId="1" xfId="15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37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52</xdr:row>
      <xdr:rowOff>47625</xdr:rowOff>
    </xdr:from>
    <xdr:ext cx="104775" cy="209550"/>
    <xdr:sp>
      <xdr:nvSpPr>
        <xdr:cNvPr id="1" name="TextBox 2"/>
        <xdr:cNvSpPr txBox="1">
          <a:spLocks noChangeArrowheads="1"/>
        </xdr:cNvSpPr>
      </xdr:nvSpPr>
      <xdr:spPr>
        <a:xfrm>
          <a:off x="4095750" y="8553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5</xdr:col>
      <xdr:colOff>828675</xdr:colOff>
      <xdr:row>79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973050"/>
          <a:ext cx="515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 comparative figures are available as this is the first quarterly report to Bursa Malaysia Securities Berhad.</a:t>
          </a:r>
        </a:p>
      </xdr:txBody>
    </xdr:sp>
    <xdr:clientData/>
  </xdr:twoCellAnchor>
  <xdr:oneCellAnchor>
    <xdr:from>
      <xdr:col>2</xdr:col>
      <xdr:colOff>0</xdr:colOff>
      <xdr:row>79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00050" y="1297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79</xdr:row>
      <xdr:rowOff>0</xdr:rowOff>
    </xdr:from>
    <xdr:to>
      <xdr:col>5</xdr:col>
      <xdr:colOff>819150</xdr:colOff>
      <xdr:row>79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100" y="1297305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 for the cumulative quarter ended 31 March 2004 has been prepared on a proforma basis on the assumption that the acquisition of subsidiary companies was completed on 31 March 2004.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5</xdr:col>
      <xdr:colOff>828675</xdr:colOff>
      <xdr:row>79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12973050"/>
          <a:ext cx="515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There were no comparative results presented as this is the first quarterly results announced by BSL in compliance with the Listing Requirements of Bursa Securities.</a:t>
          </a:r>
        </a:p>
      </xdr:txBody>
    </xdr:sp>
    <xdr:clientData/>
  </xdr:twoCellAnchor>
  <xdr:oneCellAnchor>
    <xdr:from>
      <xdr:col>2</xdr:col>
      <xdr:colOff>0</xdr:colOff>
      <xdr:row>79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400050" y="1297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75" zoomScaleNormal="75" workbookViewId="0" topLeftCell="A10">
      <selection activeCell="E22" sqref="E22"/>
    </sheetView>
  </sheetViews>
  <sheetFormatPr defaultColWidth="9.140625" defaultRowHeight="13.5" customHeight="1"/>
  <cols>
    <col min="1" max="1" width="3.28125" style="85" customWidth="1"/>
    <col min="2" max="2" width="3.28125" style="58" customWidth="1"/>
    <col min="3" max="3" width="1.57421875" style="58" customWidth="1"/>
    <col min="4" max="4" width="55.00390625" style="58" customWidth="1"/>
    <col min="5" max="5" width="15.00390625" style="55" customWidth="1"/>
    <col min="6" max="6" width="1.28515625" style="58" customWidth="1"/>
    <col min="7" max="7" width="14.57421875" style="55" customWidth="1"/>
    <col min="8" max="8" width="1.8515625" style="56" customWidth="1"/>
    <col min="9" max="9" width="14.140625" style="55" customWidth="1"/>
    <col min="10" max="10" width="1.8515625" style="56" customWidth="1"/>
    <col min="11" max="11" width="14.421875" style="55" customWidth="1"/>
    <col min="12" max="12" width="2.421875" style="56" customWidth="1"/>
    <col min="13" max="16384" width="9.140625" style="58" customWidth="1"/>
  </cols>
  <sheetData>
    <row r="1" spans="1:12" ht="13.5" customHeight="1">
      <c r="A1" s="91" t="s">
        <v>75</v>
      </c>
      <c r="B1" s="52"/>
      <c r="C1" s="53"/>
      <c r="D1" s="53"/>
      <c r="E1" s="54"/>
      <c r="F1" s="53"/>
      <c r="G1" s="54"/>
      <c r="H1" s="53"/>
      <c r="L1" s="57"/>
    </row>
    <row r="2" spans="1:12" ht="13.5" customHeight="1">
      <c r="A2" s="92" t="s">
        <v>76</v>
      </c>
      <c r="B2" s="52"/>
      <c r="C2" s="53"/>
      <c r="D2" s="53"/>
      <c r="E2" s="54"/>
      <c r="F2" s="53"/>
      <c r="G2" s="54"/>
      <c r="H2" s="53"/>
      <c r="L2" s="57"/>
    </row>
    <row r="3" spans="1:12" ht="13.5" customHeight="1">
      <c r="A3" s="78"/>
      <c r="B3" s="52"/>
      <c r="C3" s="53"/>
      <c r="D3" s="53"/>
      <c r="E3" s="54"/>
      <c r="F3" s="53"/>
      <c r="G3" s="54"/>
      <c r="H3" s="53"/>
      <c r="L3" s="57"/>
    </row>
    <row r="4" spans="1:12" ht="13.5" customHeight="1">
      <c r="A4" s="93" t="s">
        <v>68</v>
      </c>
      <c r="B4" s="52"/>
      <c r="C4" s="53"/>
      <c r="D4" s="53"/>
      <c r="E4" s="54"/>
      <c r="F4" s="53"/>
      <c r="G4" s="54"/>
      <c r="H4" s="53"/>
      <c r="L4" s="57"/>
    </row>
    <row r="5" spans="1:12" ht="13.5" customHeight="1">
      <c r="A5" s="93" t="s">
        <v>116</v>
      </c>
      <c r="B5" s="52"/>
      <c r="C5" s="53"/>
      <c r="D5" s="53"/>
      <c r="E5" s="54"/>
      <c r="F5" s="53"/>
      <c r="G5" s="54"/>
      <c r="H5" s="53"/>
      <c r="L5" s="57"/>
    </row>
    <row r="6" spans="1:12" ht="13.5" customHeight="1">
      <c r="A6" s="93" t="s">
        <v>16</v>
      </c>
      <c r="B6" s="52"/>
      <c r="C6" s="53"/>
      <c r="D6" s="53"/>
      <c r="E6" s="54"/>
      <c r="F6" s="53"/>
      <c r="G6" s="54"/>
      <c r="H6" s="53"/>
      <c r="L6" s="57"/>
    </row>
    <row r="7" spans="1:12" ht="13.5" customHeight="1">
      <c r="A7" s="53"/>
      <c r="B7" s="52"/>
      <c r="C7" s="53"/>
      <c r="D7" s="53"/>
      <c r="E7" s="54"/>
      <c r="F7" s="53"/>
      <c r="G7" s="54"/>
      <c r="H7" s="53"/>
      <c r="L7" s="57"/>
    </row>
    <row r="8" spans="1:12" ht="13.5" customHeight="1">
      <c r="A8" s="53"/>
      <c r="B8" s="52"/>
      <c r="C8" s="53"/>
      <c r="D8" s="53"/>
      <c r="E8" s="54"/>
      <c r="F8" s="53"/>
      <c r="G8" s="54"/>
      <c r="H8" s="53"/>
      <c r="L8" s="57"/>
    </row>
    <row r="9" spans="1:12" ht="13.5" customHeight="1">
      <c r="A9" s="61"/>
      <c r="B9" s="56"/>
      <c r="C9" s="56"/>
      <c r="D9" s="56"/>
      <c r="E9" s="107" t="s">
        <v>67</v>
      </c>
      <c r="F9" s="108"/>
      <c r="G9" s="108"/>
      <c r="I9" s="107" t="s">
        <v>66</v>
      </c>
      <c r="J9" s="108"/>
      <c r="K9" s="108"/>
      <c r="L9" s="53"/>
    </row>
    <row r="10" spans="1:12" ht="13.5" customHeight="1">
      <c r="A10" s="61"/>
      <c r="B10" s="56"/>
      <c r="C10" s="56"/>
      <c r="D10" s="56"/>
      <c r="E10" s="59" t="s">
        <v>38</v>
      </c>
      <c r="F10" s="57"/>
      <c r="G10" s="60" t="s">
        <v>39</v>
      </c>
      <c r="H10" s="61"/>
      <c r="I10" s="60" t="s">
        <v>38</v>
      </c>
      <c r="J10" s="61"/>
      <c r="K10" s="60" t="s">
        <v>39</v>
      </c>
      <c r="L10" s="61"/>
    </row>
    <row r="11" spans="1:12" s="63" customFormat="1" ht="13.5" customHeight="1">
      <c r="A11" s="53"/>
      <c r="B11" s="62"/>
      <c r="C11" s="62"/>
      <c r="D11" s="62"/>
      <c r="E11" s="54" t="s">
        <v>40</v>
      </c>
      <c r="F11" s="53"/>
      <c r="G11" s="60" t="s">
        <v>40</v>
      </c>
      <c r="H11" s="61"/>
      <c r="I11" s="60" t="s">
        <v>41</v>
      </c>
      <c r="J11" s="53"/>
      <c r="K11" s="60" t="s">
        <v>40</v>
      </c>
      <c r="L11" s="53"/>
    </row>
    <row r="12" spans="1:12" ht="13.5" customHeight="1">
      <c r="A12" s="61"/>
      <c r="B12" s="56"/>
      <c r="C12" s="56"/>
      <c r="D12" s="56"/>
      <c r="E12" s="54" t="s">
        <v>42</v>
      </c>
      <c r="F12" s="53"/>
      <c r="G12" s="54" t="s">
        <v>42</v>
      </c>
      <c r="H12" s="53"/>
      <c r="I12" s="54" t="s">
        <v>43</v>
      </c>
      <c r="J12" s="61"/>
      <c r="K12" s="54" t="s">
        <v>43</v>
      </c>
      <c r="L12" s="64"/>
    </row>
    <row r="13" spans="1:12" ht="13.5" customHeight="1">
      <c r="A13" s="61"/>
      <c r="B13" s="56"/>
      <c r="C13" s="56"/>
      <c r="D13" s="56"/>
      <c r="E13" s="65">
        <v>38776</v>
      </c>
      <c r="F13" s="64"/>
      <c r="G13" s="65">
        <v>38411</v>
      </c>
      <c r="H13" s="64"/>
      <c r="I13" s="66">
        <f>+E13</f>
        <v>38776</v>
      </c>
      <c r="J13" s="61"/>
      <c r="K13" s="65">
        <f>+G13</f>
        <v>38411</v>
      </c>
      <c r="L13" s="64"/>
    </row>
    <row r="14" spans="1:12" ht="13.5" customHeight="1">
      <c r="A14" s="61"/>
      <c r="B14" s="56"/>
      <c r="C14" s="56"/>
      <c r="D14" s="56"/>
      <c r="E14" s="54" t="s">
        <v>5</v>
      </c>
      <c r="F14" s="53"/>
      <c r="G14" s="54" t="s">
        <v>5</v>
      </c>
      <c r="H14" s="53"/>
      <c r="I14" s="54" t="s">
        <v>5</v>
      </c>
      <c r="J14" s="61"/>
      <c r="K14" s="60" t="s">
        <v>5</v>
      </c>
      <c r="L14" s="53"/>
    </row>
    <row r="15" spans="1:12" ht="13.5" customHeight="1">
      <c r="A15" s="61"/>
      <c r="B15" s="56"/>
      <c r="C15" s="56"/>
      <c r="D15" s="56"/>
      <c r="E15" s="54"/>
      <c r="F15" s="53"/>
      <c r="G15" s="54"/>
      <c r="H15" s="53"/>
      <c r="I15" s="54"/>
      <c r="J15" s="61"/>
      <c r="K15" s="60"/>
      <c r="L15" s="53"/>
    </row>
    <row r="16" spans="1:12" ht="13.5" customHeight="1">
      <c r="A16" s="61"/>
      <c r="B16" s="56"/>
      <c r="C16" s="56"/>
      <c r="D16" s="56"/>
      <c r="E16" s="54"/>
      <c r="F16" s="53"/>
      <c r="G16" s="54"/>
      <c r="H16" s="53"/>
      <c r="J16" s="61"/>
      <c r="L16" s="53"/>
    </row>
    <row r="17" spans="1:12" ht="13.5" customHeight="1">
      <c r="A17" s="61"/>
      <c r="B17" s="56"/>
      <c r="C17" s="56"/>
      <c r="D17" s="56"/>
      <c r="E17" s="54"/>
      <c r="F17" s="53"/>
      <c r="G17" s="54"/>
      <c r="H17" s="53"/>
      <c r="J17" s="61"/>
      <c r="L17" s="53"/>
    </row>
    <row r="18" spans="1:12" ht="13.5" customHeight="1" thickBot="1">
      <c r="A18" s="61"/>
      <c r="B18" s="67"/>
      <c r="C18" s="56" t="s">
        <v>7</v>
      </c>
      <c r="D18" s="56"/>
      <c r="E18" s="68">
        <v>18274</v>
      </c>
      <c r="F18" s="69"/>
      <c r="G18" s="70" t="s">
        <v>63</v>
      </c>
      <c r="H18" s="69"/>
      <c r="I18" s="68">
        <v>38333</v>
      </c>
      <c r="J18" s="69"/>
      <c r="K18" s="70" t="s">
        <v>63</v>
      </c>
      <c r="L18" s="69"/>
    </row>
    <row r="19" spans="1:12" ht="13.5" customHeight="1" thickTop="1">
      <c r="A19" s="61"/>
      <c r="B19" s="67"/>
      <c r="C19" s="56"/>
      <c r="D19" s="56"/>
      <c r="E19" s="71"/>
      <c r="F19" s="69"/>
      <c r="G19" s="86"/>
      <c r="H19" s="69"/>
      <c r="I19" s="71"/>
      <c r="J19" s="69"/>
      <c r="K19" s="86"/>
      <c r="L19" s="69"/>
    </row>
    <row r="20" spans="1:12" ht="13.5" customHeight="1">
      <c r="A20" s="61"/>
      <c r="B20" s="67"/>
      <c r="C20" s="56" t="s">
        <v>46</v>
      </c>
      <c r="D20" s="56"/>
      <c r="E20" s="71">
        <f>2055-18</f>
        <v>2037</v>
      </c>
      <c r="F20" s="71">
        <f>F25-F22</f>
        <v>0</v>
      </c>
      <c r="G20" s="86" t="s">
        <v>63</v>
      </c>
      <c r="H20" s="71">
        <f>H25-H22</f>
        <v>0</v>
      </c>
      <c r="I20" s="71">
        <f>3992-18</f>
        <v>3974</v>
      </c>
      <c r="J20" s="71">
        <f>J25-J22</f>
        <v>0</v>
      </c>
      <c r="K20" s="86" t="s">
        <v>63</v>
      </c>
      <c r="L20" s="69"/>
    </row>
    <row r="21" spans="1:12" ht="13.5" customHeight="1">
      <c r="A21" s="61"/>
      <c r="B21" s="56"/>
      <c r="C21" s="56"/>
      <c r="D21" s="56"/>
      <c r="E21" s="71"/>
      <c r="F21" s="69"/>
      <c r="G21" s="86"/>
      <c r="H21" s="69"/>
      <c r="I21" s="71"/>
      <c r="J21" s="69"/>
      <c r="K21" s="86"/>
      <c r="L21" s="69"/>
    </row>
    <row r="22" spans="1:12" ht="13.5" customHeight="1">
      <c r="A22" s="61"/>
      <c r="B22" s="67"/>
      <c r="C22" s="56" t="s">
        <v>44</v>
      </c>
      <c r="D22" s="56"/>
      <c r="E22" s="71">
        <v>-202</v>
      </c>
      <c r="F22" s="69"/>
      <c r="G22" s="86" t="s">
        <v>63</v>
      </c>
      <c r="H22" s="69"/>
      <c r="I22" s="71">
        <v>-435</v>
      </c>
      <c r="J22" s="69"/>
      <c r="K22" s="86" t="s">
        <v>63</v>
      </c>
      <c r="L22" s="69"/>
    </row>
    <row r="23" spans="1:12" ht="13.5" customHeight="1">
      <c r="A23" s="61"/>
      <c r="B23" s="67"/>
      <c r="C23" s="72" t="s">
        <v>45</v>
      </c>
      <c r="D23" s="56"/>
      <c r="E23" s="71">
        <v>18</v>
      </c>
      <c r="F23" s="71"/>
      <c r="G23" s="86" t="s">
        <v>63</v>
      </c>
      <c r="H23" s="71"/>
      <c r="I23" s="71">
        <v>18</v>
      </c>
      <c r="J23" s="71"/>
      <c r="K23" s="86" t="s">
        <v>63</v>
      </c>
      <c r="L23" s="69"/>
    </row>
    <row r="24" spans="1:12" ht="13.5" customHeight="1">
      <c r="A24" s="61"/>
      <c r="B24" s="56"/>
      <c r="C24" s="56"/>
      <c r="D24" s="56"/>
      <c r="E24" s="73"/>
      <c r="F24" s="69"/>
      <c r="G24" s="87"/>
      <c r="H24" s="69"/>
      <c r="I24" s="73"/>
      <c r="J24" s="69"/>
      <c r="K24" s="87"/>
      <c r="L24" s="69"/>
    </row>
    <row r="25" spans="1:12" ht="13.5" customHeight="1">
      <c r="A25" s="61"/>
      <c r="B25" s="67"/>
      <c r="C25" s="56" t="s">
        <v>8</v>
      </c>
      <c r="D25" s="56"/>
      <c r="E25" s="71">
        <f>SUM(E20:E24)</f>
        <v>1853</v>
      </c>
      <c r="F25" s="69"/>
      <c r="G25" s="86" t="s">
        <v>63</v>
      </c>
      <c r="H25" s="69"/>
      <c r="I25" s="71">
        <f>SUM(I20:I24)</f>
        <v>3557</v>
      </c>
      <c r="J25" s="69"/>
      <c r="K25" s="86" t="s">
        <v>63</v>
      </c>
      <c r="L25" s="69"/>
    </row>
    <row r="26" spans="1:12" ht="13.5" customHeight="1">
      <c r="A26" s="61"/>
      <c r="B26" s="56"/>
      <c r="C26" s="56"/>
      <c r="D26" s="56"/>
      <c r="E26" s="71"/>
      <c r="F26" s="69"/>
      <c r="G26" s="86"/>
      <c r="H26" s="69"/>
      <c r="I26" s="71"/>
      <c r="J26" s="69"/>
      <c r="K26" s="86"/>
      <c r="L26" s="69"/>
    </row>
    <row r="27" spans="1:12" s="55" customFormat="1" ht="13.5" customHeight="1">
      <c r="A27" s="94"/>
      <c r="B27" s="74"/>
      <c r="C27" s="72" t="s">
        <v>82</v>
      </c>
      <c r="D27" s="72"/>
      <c r="E27" s="71">
        <v>-339</v>
      </c>
      <c r="F27" s="75"/>
      <c r="G27" s="86" t="s">
        <v>63</v>
      </c>
      <c r="H27" s="75"/>
      <c r="I27" s="71">
        <v>-684</v>
      </c>
      <c r="J27" s="71"/>
      <c r="K27" s="86" t="s">
        <v>63</v>
      </c>
      <c r="L27" s="71"/>
    </row>
    <row r="28" spans="1:12" ht="13.5" customHeight="1">
      <c r="A28" s="61"/>
      <c r="B28" s="56"/>
      <c r="C28" s="56"/>
      <c r="D28" s="56"/>
      <c r="E28" s="73"/>
      <c r="F28" s="69"/>
      <c r="G28" s="87"/>
      <c r="H28" s="69"/>
      <c r="I28" s="73"/>
      <c r="J28" s="69"/>
      <c r="K28" s="87"/>
      <c r="L28" s="69"/>
    </row>
    <row r="29" spans="1:12" ht="13.5" customHeight="1">
      <c r="A29" s="61"/>
      <c r="B29" s="67"/>
      <c r="C29" s="56" t="s">
        <v>83</v>
      </c>
      <c r="D29" s="56"/>
      <c r="E29" s="71">
        <f>SUM(E25:E28)</f>
        <v>1514</v>
      </c>
      <c r="F29" s="69"/>
      <c r="G29" s="86" t="s">
        <v>63</v>
      </c>
      <c r="H29" s="69"/>
      <c r="I29" s="71">
        <f>SUM(I25:I28)</f>
        <v>2873</v>
      </c>
      <c r="J29" s="69"/>
      <c r="K29" s="86" t="s">
        <v>63</v>
      </c>
      <c r="L29" s="69"/>
    </row>
    <row r="30" spans="1:12" ht="13.5" customHeight="1">
      <c r="A30" s="61"/>
      <c r="B30" s="56"/>
      <c r="C30" s="56"/>
      <c r="D30" s="56"/>
      <c r="E30" s="71"/>
      <c r="F30" s="69"/>
      <c r="G30" s="86"/>
      <c r="H30" s="69"/>
      <c r="I30" s="71"/>
      <c r="J30" s="69"/>
      <c r="K30" s="86"/>
      <c r="L30" s="69"/>
    </row>
    <row r="31" spans="1:12" ht="13.5" customHeight="1">
      <c r="A31" s="61"/>
      <c r="B31" s="67"/>
      <c r="C31" s="56" t="s">
        <v>81</v>
      </c>
      <c r="D31" s="56"/>
      <c r="E31" s="71">
        <v>0</v>
      </c>
      <c r="F31" s="69"/>
      <c r="G31" s="86" t="s">
        <v>63</v>
      </c>
      <c r="H31" s="69"/>
      <c r="I31" s="71">
        <v>0</v>
      </c>
      <c r="J31" s="69"/>
      <c r="K31" s="86" t="s">
        <v>63</v>
      </c>
      <c r="L31" s="69"/>
    </row>
    <row r="32" spans="1:12" ht="13.5" customHeight="1">
      <c r="A32" s="61"/>
      <c r="B32" s="67"/>
      <c r="C32" s="56"/>
      <c r="D32" s="56"/>
      <c r="E32" s="71"/>
      <c r="F32" s="69"/>
      <c r="G32" s="86"/>
      <c r="H32" s="69"/>
      <c r="I32" s="71"/>
      <c r="J32" s="69"/>
      <c r="K32" s="86"/>
      <c r="L32" s="69"/>
    </row>
    <row r="33" spans="1:12" ht="13.5" customHeight="1" thickBot="1">
      <c r="A33" s="61"/>
      <c r="B33" s="67"/>
      <c r="C33" s="56" t="s">
        <v>84</v>
      </c>
      <c r="D33" s="56"/>
      <c r="E33" s="76">
        <f>SUM(E29:E32)</f>
        <v>1514</v>
      </c>
      <c r="F33" s="69"/>
      <c r="G33" s="88" t="s">
        <v>63</v>
      </c>
      <c r="H33" s="69"/>
      <c r="I33" s="76">
        <f>SUM(I29:I32)</f>
        <v>2873</v>
      </c>
      <c r="J33" s="69"/>
      <c r="K33" s="88" t="s">
        <v>63</v>
      </c>
      <c r="L33" s="69"/>
    </row>
    <row r="34" spans="1:12" ht="13.5" customHeight="1" thickTop="1">
      <c r="A34" s="61"/>
      <c r="B34" s="67"/>
      <c r="C34" s="56"/>
      <c r="D34" s="56"/>
      <c r="E34" s="71"/>
      <c r="F34" s="69"/>
      <c r="G34" s="86"/>
      <c r="H34" s="69"/>
      <c r="I34" s="71"/>
      <c r="J34" s="69"/>
      <c r="K34" s="86"/>
      <c r="L34" s="69"/>
    </row>
    <row r="35" spans="1:12" ht="13.5" customHeight="1">
      <c r="A35" s="61"/>
      <c r="B35" s="67"/>
      <c r="C35" s="56"/>
      <c r="D35" s="56"/>
      <c r="E35" s="71"/>
      <c r="F35" s="69"/>
      <c r="G35" s="86"/>
      <c r="H35" s="69"/>
      <c r="I35" s="71"/>
      <c r="J35" s="69"/>
      <c r="K35" s="86"/>
      <c r="L35" s="69"/>
    </row>
    <row r="36" spans="1:12" ht="13.5" customHeight="1">
      <c r="A36" s="61"/>
      <c r="B36" s="67"/>
      <c r="C36" s="77" t="s">
        <v>115</v>
      </c>
      <c r="D36" s="56"/>
      <c r="E36" s="71"/>
      <c r="F36" s="69"/>
      <c r="G36" s="86"/>
      <c r="H36" s="69"/>
      <c r="I36" s="71"/>
      <c r="J36" s="69"/>
      <c r="K36" s="86"/>
      <c r="L36" s="69"/>
    </row>
    <row r="37" spans="1:12" s="55" customFormat="1" ht="13.5" customHeight="1" thickBot="1">
      <c r="A37" s="94"/>
      <c r="B37" s="77"/>
      <c r="D37" s="72" t="s">
        <v>114</v>
      </c>
      <c r="E37" s="106">
        <f>+E33/98000*100</f>
        <v>1.5448979591836733</v>
      </c>
      <c r="F37" s="79"/>
      <c r="G37" s="89" t="s">
        <v>63</v>
      </c>
      <c r="H37" s="72"/>
      <c r="I37" s="106">
        <f>+I33/89814*100</f>
        <v>3.1988331440532654</v>
      </c>
      <c r="J37" s="72"/>
      <c r="K37" s="89" t="s">
        <v>63</v>
      </c>
      <c r="L37" s="72"/>
    </row>
    <row r="38" spans="1:12" s="55" customFormat="1" ht="13.5" customHeight="1" thickTop="1">
      <c r="A38" s="94"/>
      <c r="B38" s="51"/>
      <c r="C38" s="72"/>
      <c r="D38" s="72"/>
      <c r="G38" s="90"/>
      <c r="H38" s="72"/>
      <c r="I38" s="79"/>
      <c r="J38" s="72"/>
      <c r="K38" s="90"/>
      <c r="L38" s="72"/>
    </row>
    <row r="39" spans="1:12" s="55" customFormat="1" ht="13.5" customHeight="1">
      <c r="A39" s="94"/>
      <c r="B39" s="51"/>
      <c r="C39" s="51"/>
      <c r="D39" s="72"/>
      <c r="G39" s="90"/>
      <c r="H39" s="72"/>
      <c r="I39" s="79"/>
      <c r="J39" s="72"/>
      <c r="K39" s="90"/>
      <c r="L39" s="72"/>
    </row>
    <row r="40" spans="1:11" ht="13.5" customHeight="1">
      <c r="A40" s="61"/>
      <c r="B40" s="51"/>
      <c r="C40" s="72"/>
      <c r="D40" s="51"/>
      <c r="I40" s="79"/>
      <c r="K40" s="79"/>
    </row>
    <row r="41" spans="1:12" ht="13.5" customHeight="1">
      <c r="A41" s="95" t="s">
        <v>23</v>
      </c>
      <c r="B41" s="51"/>
      <c r="C41" s="72"/>
      <c r="D41" s="77"/>
      <c r="E41" s="80"/>
      <c r="F41" s="81"/>
      <c r="H41" s="82"/>
      <c r="I41" s="83"/>
      <c r="J41" s="82"/>
      <c r="K41" s="79"/>
      <c r="L41" s="82"/>
    </row>
    <row r="42" spans="1:12" ht="13.5" customHeight="1">
      <c r="A42" s="61"/>
      <c r="B42" s="51"/>
      <c r="C42" s="72"/>
      <c r="D42" s="77"/>
      <c r="E42" s="80"/>
      <c r="F42" s="81"/>
      <c r="H42" s="82"/>
      <c r="I42" s="83"/>
      <c r="J42" s="82"/>
      <c r="K42" s="79"/>
      <c r="L42" s="82"/>
    </row>
    <row r="43" spans="1:12" ht="13.5" customHeight="1">
      <c r="A43" s="56" t="s">
        <v>104</v>
      </c>
      <c r="B43" s="51"/>
      <c r="C43" s="72"/>
      <c r="D43" s="84"/>
      <c r="E43" s="80"/>
      <c r="F43" s="81"/>
      <c r="H43" s="82"/>
      <c r="I43" s="83"/>
      <c r="J43" s="82"/>
      <c r="K43" s="79"/>
      <c r="L43" s="82"/>
    </row>
    <row r="44" spans="1:12" ht="13.5" customHeight="1">
      <c r="A44" s="56" t="s">
        <v>105</v>
      </c>
      <c r="B44" s="51"/>
      <c r="C44" s="72"/>
      <c r="D44" s="84"/>
      <c r="E44" s="80"/>
      <c r="F44" s="81"/>
      <c r="H44" s="82"/>
      <c r="I44" s="83"/>
      <c r="J44" s="82"/>
      <c r="K44" s="79"/>
      <c r="L44" s="82"/>
    </row>
    <row r="45" spans="1:12" ht="13.5" customHeight="1">
      <c r="A45" s="56"/>
      <c r="B45" s="51"/>
      <c r="C45" s="72"/>
      <c r="D45" s="84"/>
      <c r="E45" s="80"/>
      <c r="F45" s="81"/>
      <c r="H45" s="82"/>
      <c r="I45" s="83"/>
      <c r="J45" s="82"/>
      <c r="K45" s="79"/>
      <c r="L45" s="82"/>
    </row>
    <row r="46" spans="1:12" ht="13.5" customHeight="1">
      <c r="A46" s="56" t="s">
        <v>103</v>
      </c>
      <c r="B46" s="51"/>
      <c r="C46" s="72"/>
      <c r="D46" s="84"/>
      <c r="E46" s="80"/>
      <c r="F46" s="81"/>
      <c r="H46" s="82"/>
      <c r="I46" s="83"/>
      <c r="J46" s="82"/>
      <c r="K46" s="79"/>
      <c r="L46" s="82"/>
    </row>
    <row r="47" spans="1:12" ht="13.5" customHeight="1">
      <c r="A47" s="56" t="s">
        <v>106</v>
      </c>
      <c r="B47" s="51"/>
      <c r="C47" s="72"/>
      <c r="D47" s="84"/>
      <c r="E47" s="80"/>
      <c r="F47" s="81"/>
      <c r="H47" s="82"/>
      <c r="I47" s="83"/>
      <c r="J47" s="82"/>
      <c r="K47" s="79"/>
      <c r="L47" s="82"/>
    </row>
    <row r="48" spans="1:12" ht="13.5" customHeight="1">
      <c r="A48" s="56"/>
      <c r="B48" s="51"/>
      <c r="C48" s="72"/>
      <c r="D48" s="84"/>
      <c r="E48" s="80"/>
      <c r="F48" s="81"/>
      <c r="H48" s="82"/>
      <c r="I48" s="83"/>
      <c r="J48" s="82"/>
      <c r="K48" s="79"/>
      <c r="L48" s="82"/>
    </row>
    <row r="49" spans="1:12" ht="13.5" customHeight="1">
      <c r="A49" s="56"/>
      <c r="B49" s="51"/>
      <c r="C49" s="72"/>
      <c r="D49" s="84"/>
      <c r="E49" s="80"/>
      <c r="F49" s="81"/>
      <c r="H49" s="82"/>
      <c r="I49" s="83"/>
      <c r="J49" s="82"/>
      <c r="K49" s="79"/>
      <c r="L49" s="82"/>
    </row>
    <row r="50" ht="13.5" customHeight="1">
      <c r="A50" s="61"/>
    </row>
    <row r="51" ht="13.5" customHeight="1">
      <c r="A51" s="61"/>
    </row>
    <row r="58" spans="2:10" ht="13.5" customHeight="1">
      <c r="B58" s="109"/>
      <c r="C58" s="110"/>
      <c r="D58" s="110"/>
      <c r="E58" s="110"/>
      <c r="F58" s="110"/>
      <c r="G58" s="110"/>
      <c r="H58" s="110"/>
      <c r="I58" s="110"/>
      <c r="J58" s="110"/>
    </row>
    <row r="59" spans="2:10" ht="13.5" customHeight="1">
      <c r="B59" s="109"/>
      <c r="C59" s="111"/>
      <c r="D59" s="111"/>
      <c r="E59" s="111"/>
      <c r="F59" s="111"/>
      <c r="G59" s="111"/>
      <c r="H59" s="111"/>
      <c r="I59" s="111"/>
      <c r="J59" s="111"/>
    </row>
  </sheetData>
  <mergeCells count="4">
    <mergeCell ref="I9:K9"/>
    <mergeCell ref="B58:J58"/>
    <mergeCell ref="B59:J59"/>
    <mergeCell ref="E9:G9"/>
  </mergeCells>
  <printOptions/>
  <pageMargins left="0.39" right="0.41" top="0.75" bottom="0.54" header="0.28" footer="0.49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75" zoomScaleNormal="75" workbookViewId="0" topLeftCell="A19">
      <selection activeCell="C47" sqref="C47"/>
    </sheetView>
  </sheetViews>
  <sheetFormatPr defaultColWidth="9.140625" defaultRowHeight="12.75"/>
  <cols>
    <col min="1" max="1" width="50.140625" style="4" customWidth="1"/>
    <col min="2" max="2" width="6.00390625" style="4" customWidth="1"/>
    <col min="3" max="3" width="12.57421875" style="4" customWidth="1"/>
    <col min="4" max="4" width="1.7109375" style="4" customWidth="1"/>
    <col min="5" max="5" width="12.57421875" style="5" bestFit="1" customWidth="1"/>
    <col min="6" max="6" width="2.00390625" style="4" customWidth="1"/>
    <col min="7" max="7" width="10.28125" style="5" bestFit="1" customWidth="1"/>
    <col min="8" max="8" width="2.00390625" style="4" customWidth="1"/>
    <col min="9" max="9" width="11.28125" style="5" bestFit="1" customWidth="1"/>
    <col min="10" max="16384" width="9.140625" style="4" customWidth="1"/>
  </cols>
  <sheetData>
    <row r="1" spans="1:2" ht="12.75">
      <c r="A1" s="6" t="str">
        <f>'IS'!A1</f>
        <v>BSL CORPORATION BERHAD</v>
      </c>
      <c r="B1" s="6"/>
    </row>
    <row r="2" spans="1:2" ht="12.75">
      <c r="A2" s="6" t="str">
        <f>'IS'!A2</f>
        <v>(Company No. 651118-K)</v>
      </c>
      <c r="B2" s="7"/>
    </row>
    <row r="4" spans="1:2" ht="12.75">
      <c r="A4" s="8" t="s">
        <v>69</v>
      </c>
      <c r="B4" s="8"/>
    </row>
    <row r="5" spans="1:2" ht="12.75">
      <c r="A5" s="8" t="s">
        <v>117</v>
      </c>
      <c r="B5" s="8"/>
    </row>
    <row r="6" spans="1:2" ht="12.75">
      <c r="A6" s="8" t="s">
        <v>16</v>
      </c>
      <c r="B6" s="8"/>
    </row>
    <row r="7" spans="3:5" ht="12.75">
      <c r="C7" s="5"/>
      <c r="E7" s="38"/>
    </row>
    <row r="8" spans="3:5" ht="12.75">
      <c r="C8" s="39"/>
      <c r="E8" s="38" t="s">
        <v>22</v>
      </c>
    </row>
    <row r="9" spans="3:5" ht="12.75">
      <c r="C9" s="38" t="s">
        <v>30</v>
      </c>
      <c r="E9" s="38" t="s">
        <v>18</v>
      </c>
    </row>
    <row r="10" spans="3:5" ht="12.75">
      <c r="C10" s="38" t="s">
        <v>31</v>
      </c>
      <c r="E10" s="38" t="s">
        <v>19</v>
      </c>
    </row>
    <row r="11" spans="3:5" ht="12.75">
      <c r="C11" s="38" t="s">
        <v>17</v>
      </c>
      <c r="E11" s="38" t="s">
        <v>108</v>
      </c>
    </row>
    <row r="12" spans="3:5" ht="12.75">
      <c r="C12" s="35">
        <v>38776</v>
      </c>
      <c r="E12" s="35">
        <v>38595</v>
      </c>
    </row>
    <row r="13" spans="3:5" ht="12.75">
      <c r="C13" s="38" t="s">
        <v>5</v>
      </c>
      <c r="E13" s="38" t="s">
        <v>5</v>
      </c>
    </row>
    <row r="14" spans="1:2" ht="12.75">
      <c r="A14" s="13" t="s">
        <v>29</v>
      </c>
      <c r="B14" s="13"/>
    </row>
    <row r="15" spans="1:9" s="9" customFormat="1" ht="12.75">
      <c r="A15" s="9" t="s">
        <v>0</v>
      </c>
      <c r="C15" s="9">
        <v>41095</v>
      </c>
      <c r="E15" s="103">
        <v>41457</v>
      </c>
      <c r="G15" s="10"/>
      <c r="I15" s="10"/>
    </row>
    <row r="16" spans="1:9" s="9" customFormat="1" ht="12.75">
      <c r="A16" s="9" t="s">
        <v>74</v>
      </c>
      <c r="C16" s="9">
        <v>8</v>
      </c>
      <c r="E16" s="103">
        <v>8</v>
      </c>
      <c r="G16" s="10"/>
      <c r="I16" s="10"/>
    </row>
    <row r="17" spans="1:9" s="9" customFormat="1" ht="12.75">
      <c r="A17" s="13"/>
      <c r="B17" s="13"/>
      <c r="C17" s="33">
        <f>SUM(C15:C16)</f>
        <v>41103</v>
      </c>
      <c r="D17" s="33">
        <f>SUM(D15:D16)</f>
        <v>0</v>
      </c>
      <c r="E17" s="33">
        <f>SUM(E15:E16)</f>
        <v>41465</v>
      </c>
      <c r="G17" s="10"/>
      <c r="I17" s="10"/>
    </row>
    <row r="18" spans="1:9" s="9" customFormat="1" ht="12.75">
      <c r="A18" s="13"/>
      <c r="B18" s="13"/>
      <c r="E18" s="10"/>
      <c r="G18" s="10"/>
      <c r="I18" s="10"/>
    </row>
    <row r="19" spans="1:9" s="9" customFormat="1" ht="12.75">
      <c r="A19" s="13" t="s">
        <v>1</v>
      </c>
      <c r="B19" s="13"/>
      <c r="C19" s="11"/>
      <c r="D19" s="11"/>
      <c r="E19" s="3"/>
      <c r="G19" s="10"/>
      <c r="I19" s="10"/>
    </row>
    <row r="20" spans="1:9" s="9" customFormat="1" ht="12.75">
      <c r="A20" s="11" t="s">
        <v>2</v>
      </c>
      <c r="B20" s="11"/>
      <c r="C20" s="40">
        <v>8756</v>
      </c>
      <c r="D20" s="11"/>
      <c r="E20" s="104">
        <v>9598</v>
      </c>
      <c r="F20" s="11"/>
      <c r="G20" s="3"/>
      <c r="H20" s="11"/>
      <c r="I20" s="10"/>
    </row>
    <row r="21" spans="1:9" s="9" customFormat="1" ht="12.75">
      <c r="A21" s="11" t="s">
        <v>13</v>
      </c>
      <c r="B21" s="11"/>
      <c r="C21" s="41">
        <v>19426</v>
      </c>
      <c r="D21" s="11"/>
      <c r="E21" s="105">
        <v>15890</v>
      </c>
      <c r="F21" s="11"/>
      <c r="G21" s="3"/>
      <c r="H21" s="11"/>
      <c r="I21" s="10"/>
    </row>
    <row r="22" spans="1:9" s="9" customFormat="1" ht="12.75">
      <c r="A22" s="11" t="s">
        <v>3</v>
      </c>
      <c r="B22" s="11"/>
      <c r="C22" s="41">
        <v>12695</v>
      </c>
      <c r="D22" s="11"/>
      <c r="E22" s="105">
        <v>6789</v>
      </c>
      <c r="F22" s="11"/>
      <c r="G22" s="3"/>
      <c r="H22" s="11"/>
      <c r="I22" s="10"/>
    </row>
    <row r="23" spans="1:9" s="9" customFormat="1" ht="12.75">
      <c r="A23" s="11"/>
      <c r="B23" s="11"/>
      <c r="C23" s="42">
        <f>SUM(C20:C22)</f>
        <v>40877</v>
      </c>
      <c r="D23" s="11"/>
      <c r="E23" s="42">
        <f>SUM(E20:E22)</f>
        <v>32277</v>
      </c>
      <c r="F23" s="11"/>
      <c r="G23" s="3"/>
      <c r="H23" s="11"/>
      <c r="I23" s="10"/>
    </row>
    <row r="24" spans="1:9" s="9" customFormat="1" ht="12.75">
      <c r="A24" s="14" t="s">
        <v>4</v>
      </c>
      <c r="B24" s="14"/>
      <c r="C24" s="11"/>
      <c r="D24" s="11"/>
      <c r="E24" s="3"/>
      <c r="F24" s="11"/>
      <c r="G24" s="3"/>
      <c r="H24" s="11"/>
      <c r="I24" s="10"/>
    </row>
    <row r="25" spans="1:9" s="9" customFormat="1" ht="12.75">
      <c r="A25" s="11" t="s">
        <v>11</v>
      </c>
      <c r="B25" s="11"/>
      <c r="C25" s="40">
        <v>7987</v>
      </c>
      <c r="D25" s="11"/>
      <c r="E25" s="104">
        <v>8721</v>
      </c>
      <c r="F25" s="11"/>
      <c r="G25" s="3"/>
      <c r="H25" s="11"/>
      <c r="I25" s="10"/>
    </row>
    <row r="26" spans="1:9" s="9" customFormat="1" ht="12.75">
      <c r="A26" s="11" t="s">
        <v>14</v>
      </c>
      <c r="B26" s="11"/>
      <c r="C26" s="41">
        <v>6596</v>
      </c>
      <c r="D26" s="11"/>
      <c r="E26" s="105">
        <v>9713</v>
      </c>
      <c r="F26" s="11"/>
      <c r="G26" s="3"/>
      <c r="H26" s="11"/>
      <c r="I26" s="10"/>
    </row>
    <row r="27" spans="1:9" s="9" customFormat="1" ht="12.75">
      <c r="A27" s="11" t="s">
        <v>85</v>
      </c>
      <c r="B27" s="11"/>
      <c r="C27" s="41">
        <v>758</v>
      </c>
      <c r="D27" s="11"/>
      <c r="E27" s="105">
        <v>716</v>
      </c>
      <c r="F27" s="11"/>
      <c r="G27" s="3"/>
      <c r="H27" s="11"/>
      <c r="I27" s="10"/>
    </row>
    <row r="28" spans="1:9" s="9" customFormat="1" ht="12.75">
      <c r="A28" s="11"/>
      <c r="B28" s="11"/>
      <c r="C28" s="42">
        <f>SUM(C25:C27)</f>
        <v>15341</v>
      </c>
      <c r="D28" s="11"/>
      <c r="E28" s="42">
        <f>SUM(E25:E27)</f>
        <v>19150</v>
      </c>
      <c r="F28" s="11"/>
      <c r="G28" s="3"/>
      <c r="H28" s="11"/>
      <c r="I28" s="10"/>
    </row>
    <row r="29" spans="7:9" s="9" customFormat="1" ht="12.75">
      <c r="G29" s="10"/>
      <c r="I29" s="10"/>
    </row>
    <row r="30" spans="1:9" s="9" customFormat="1" ht="12.75">
      <c r="A30" s="13" t="s">
        <v>86</v>
      </c>
      <c r="B30" s="13"/>
      <c r="C30" s="9">
        <f>+C23-C28</f>
        <v>25536</v>
      </c>
      <c r="E30" s="9">
        <f>+E23-E28</f>
        <v>13127</v>
      </c>
      <c r="G30" s="10"/>
      <c r="I30" s="10"/>
    </row>
    <row r="31" spans="7:9" s="9" customFormat="1" ht="12.75">
      <c r="G31" s="10"/>
      <c r="I31" s="10"/>
    </row>
    <row r="32" spans="3:9" s="9" customFormat="1" ht="13.5" thickBot="1">
      <c r="C32" s="15">
        <f>C30+C17</f>
        <v>66639</v>
      </c>
      <c r="E32" s="15">
        <f>E30+E17</f>
        <v>54592</v>
      </c>
      <c r="G32" s="10"/>
      <c r="I32" s="10"/>
    </row>
    <row r="33" spans="3:9" s="9" customFormat="1" ht="13.5" thickTop="1">
      <c r="C33" s="11"/>
      <c r="E33" s="11"/>
      <c r="G33" s="10"/>
      <c r="I33" s="10"/>
    </row>
    <row r="34" spans="1:9" s="9" customFormat="1" ht="12.75">
      <c r="A34" s="8" t="s">
        <v>32</v>
      </c>
      <c r="B34" s="8"/>
      <c r="G34" s="10"/>
      <c r="I34" s="10"/>
    </row>
    <row r="35" spans="1:5" ht="12.75">
      <c r="A35" s="4" t="s">
        <v>6</v>
      </c>
      <c r="C35" s="9">
        <v>49000</v>
      </c>
      <c r="E35" s="103">
        <v>36965</v>
      </c>
    </row>
    <row r="36" spans="1:5" ht="12.75">
      <c r="A36" s="4" t="s">
        <v>92</v>
      </c>
      <c r="C36" s="9">
        <v>1767</v>
      </c>
      <c r="E36" s="103">
        <v>0</v>
      </c>
    </row>
    <row r="37" spans="1:5" ht="12.75">
      <c r="A37" s="4" t="s">
        <v>37</v>
      </c>
      <c r="C37" s="11">
        <v>9696</v>
      </c>
      <c r="D37" s="26"/>
      <c r="E37" s="102">
        <v>6823</v>
      </c>
    </row>
    <row r="38" spans="1:5" ht="12.75">
      <c r="A38" s="8" t="s">
        <v>70</v>
      </c>
      <c r="B38" s="8"/>
      <c r="C38" s="17">
        <f>SUM(C35:C37)</f>
        <v>60463</v>
      </c>
      <c r="E38" s="17">
        <f>SUM(E35:E37)</f>
        <v>43788</v>
      </c>
    </row>
    <row r="39" spans="1:5" ht="12.75">
      <c r="A39" s="8"/>
      <c r="B39" s="8"/>
      <c r="C39" s="11"/>
      <c r="E39" s="11"/>
    </row>
    <row r="40" spans="1:5" ht="12.75">
      <c r="A40" s="8" t="s">
        <v>33</v>
      </c>
      <c r="B40" s="8"/>
      <c r="C40" s="11"/>
      <c r="E40" s="11"/>
    </row>
    <row r="41" spans="1:5" ht="12.75">
      <c r="A41" s="4" t="s">
        <v>15</v>
      </c>
      <c r="C41" s="9">
        <v>2581</v>
      </c>
      <c r="E41" s="103">
        <v>7217</v>
      </c>
    </row>
    <row r="42" spans="1:9" ht="12.75">
      <c r="A42" s="4" t="s">
        <v>87</v>
      </c>
      <c r="B42" s="11"/>
      <c r="C42" s="2">
        <v>3595</v>
      </c>
      <c r="D42" s="24"/>
      <c r="E42" s="103">
        <v>3587</v>
      </c>
      <c r="F42" s="24"/>
      <c r="G42" s="25"/>
      <c r="H42" s="24"/>
      <c r="I42" s="25"/>
    </row>
    <row r="43" spans="2:9" ht="12.75">
      <c r="B43" s="8"/>
      <c r="C43" s="27"/>
      <c r="D43" s="37"/>
      <c r="E43" s="27"/>
      <c r="F43" s="24"/>
      <c r="G43" s="25"/>
      <c r="H43" s="24"/>
      <c r="I43" s="25"/>
    </row>
    <row r="44" spans="1:9" ht="13.5" thickBot="1">
      <c r="A44" s="8"/>
      <c r="B44" s="8"/>
      <c r="C44" s="36">
        <f>SUM(C38:C43)</f>
        <v>66639</v>
      </c>
      <c r="D44" s="24"/>
      <c r="E44" s="36">
        <f>SUM(E38:E43)</f>
        <v>54592</v>
      </c>
      <c r="F44" s="24"/>
      <c r="G44" s="25"/>
      <c r="H44" s="24"/>
      <c r="I44" s="30"/>
    </row>
    <row r="45" spans="1:9" ht="13.5" thickTop="1">
      <c r="A45" s="18"/>
      <c r="B45" s="18"/>
      <c r="C45" s="31"/>
      <c r="D45" s="24"/>
      <c r="E45" s="31"/>
      <c r="F45" s="24"/>
      <c r="G45" s="30"/>
      <c r="H45" s="24"/>
      <c r="I45" s="32"/>
    </row>
    <row r="46" spans="1:9" ht="12.75">
      <c r="A46" s="29" t="s">
        <v>77</v>
      </c>
      <c r="B46" s="18"/>
      <c r="C46" s="31"/>
      <c r="D46" s="24"/>
      <c r="E46" s="31"/>
      <c r="F46" s="24"/>
      <c r="G46" s="30"/>
      <c r="H46" s="24"/>
      <c r="I46" s="32"/>
    </row>
    <row r="47" spans="1:9" ht="13.5" thickBot="1">
      <c r="A47" s="29" t="s">
        <v>78</v>
      </c>
      <c r="B47" s="29"/>
      <c r="C47" s="12">
        <f>C38/98000</f>
        <v>0.616969387755102</v>
      </c>
      <c r="D47" s="24"/>
      <c r="E47" s="12">
        <f>E38/73930</f>
        <v>0.5922900040578926</v>
      </c>
      <c r="F47" s="24"/>
      <c r="G47" s="30"/>
      <c r="H47" s="24"/>
      <c r="I47" s="32"/>
    </row>
    <row r="48" spans="1:9" ht="13.5" thickTop="1">
      <c r="A48" s="18"/>
      <c r="B48" s="18"/>
      <c r="C48" s="31"/>
      <c r="D48" s="24"/>
      <c r="E48" s="25"/>
      <c r="F48" s="24"/>
      <c r="G48" s="30"/>
      <c r="H48" s="24"/>
      <c r="I48" s="32"/>
    </row>
    <row r="49" spans="2:10" ht="12.75">
      <c r="B49" s="9"/>
      <c r="C49" s="19"/>
      <c r="G49" s="20"/>
      <c r="I49" s="21"/>
      <c r="J49" s="22"/>
    </row>
    <row r="50" spans="1:10" ht="12.75">
      <c r="A50" s="9" t="s">
        <v>24</v>
      </c>
      <c r="B50" s="9"/>
      <c r="C50" s="19"/>
      <c r="G50" s="20"/>
      <c r="I50" s="21"/>
      <c r="J50" s="22"/>
    </row>
    <row r="51" spans="1:10" ht="12.75">
      <c r="A51" s="9"/>
      <c r="B51" s="9"/>
      <c r="C51" s="19"/>
      <c r="G51" s="20"/>
      <c r="I51" s="21"/>
      <c r="J51" s="22"/>
    </row>
    <row r="52" ht="15">
      <c r="A52" s="56" t="s">
        <v>93</v>
      </c>
    </row>
    <row r="53" ht="15">
      <c r="A53" s="56" t="s">
        <v>109</v>
      </c>
    </row>
  </sheetData>
  <printOptions/>
  <pageMargins left="1" right="1" top="0.5" bottom="0.5" header="0.5" footer="0.5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9">
      <selection activeCell="A37" sqref="A37"/>
    </sheetView>
  </sheetViews>
  <sheetFormatPr defaultColWidth="9.140625" defaultRowHeight="12.75"/>
  <cols>
    <col min="1" max="1" width="30.00390625" style="4" customWidth="1"/>
    <col min="2" max="2" width="8.421875" style="9" customWidth="1"/>
    <col min="3" max="4" width="13.28125" style="9" customWidth="1"/>
    <col min="5" max="5" width="15.7109375" style="9" bestFit="1" customWidth="1"/>
    <col min="6" max="6" width="11.421875" style="9" customWidth="1"/>
    <col min="7" max="7" width="9.421875" style="9" customWidth="1"/>
    <col min="8" max="16384" width="9.140625" style="4" customWidth="1"/>
  </cols>
  <sheetData>
    <row r="1" ht="12.75">
      <c r="A1" s="6" t="str">
        <f>'IS'!A1</f>
        <v>BSL CORPORATION BERHAD</v>
      </c>
    </row>
    <row r="2" ht="12.75">
      <c r="A2" s="6" t="str">
        <f>'IS'!A2</f>
        <v>(Company No. 651118-K)</v>
      </c>
    </row>
    <row r="4" ht="12.75">
      <c r="A4" s="8" t="s">
        <v>25</v>
      </c>
    </row>
    <row r="5" ht="12.75">
      <c r="A5" s="8" t="s">
        <v>116</v>
      </c>
    </row>
    <row r="6" ht="12.75">
      <c r="A6" s="8" t="s">
        <v>16</v>
      </c>
    </row>
    <row r="7" ht="12.75">
      <c r="A7" s="8"/>
    </row>
    <row r="8" spans="5:6" ht="12.75">
      <c r="E8" s="10" t="s">
        <v>35</v>
      </c>
      <c r="F8" s="9" t="s">
        <v>34</v>
      </c>
    </row>
    <row r="9" spans="3:6" ht="12.75">
      <c r="C9" s="10" t="s">
        <v>26</v>
      </c>
      <c r="D9" s="10" t="s">
        <v>26</v>
      </c>
      <c r="E9" s="10" t="s">
        <v>36</v>
      </c>
      <c r="F9" s="10" t="s">
        <v>10</v>
      </c>
    </row>
    <row r="10" spans="3:7" ht="12.75">
      <c r="C10" s="10" t="s">
        <v>21</v>
      </c>
      <c r="D10" s="10" t="s">
        <v>94</v>
      </c>
      <c r="E10" s="10" t="s">
        <v>27</v>
      </c>
      <c r="F10" s="10" t="s">
        <v>12</v>
      </c>
      <c r="G10" s="10" t="s">
        <v>9</v>
      </c>
    </row>
    <row r="11" spans="3:7" ht="12.75">
      <c r="C11" s="10" t="s">
        <v>5</v>
      </c>
      <c r="D11" s="10" t="s">
        <v>95</v>
      </c>
      <c r="E11" s="10" t="s">
        <v>5</v>
      </c>
      <c r="F11" s="10" t="s">
        <v>5</v>
      </c>
      <c r="G11" s="10" t="s">
        <v>5</v>
      </c>
    </row>
    <row r="12" spans="3:7" ht="12.75">
      <c r="C12" s="10"/>
      <c r="D12" s="10"/>
      <c r="E12" s="10"/>
      <c r="F12" s="10"/>
      <c r="G12" s="10"/>
    </row>
    <row r="13" spans="1:7" ht="12.75">
      <c r="A13" s="4" t="s">
        <v>110</v>
      </c>
      <c r="C13" s="16">
        <v>36965</v>
      </c>
      <c r="D13" s="16">
        <v>0</v>
      </c>
      <c r="E13" s="16">
        <v>3438</v>
      </c>
      <c r="F13" s="9">
        <f>-4+1073</f>
        <v>1069</v>
      </c>
      <c r="G13" s="9">
        <f>SUM(C13:F13)</f>
        <v>41472</v>
      </c>
    </row>
    <row r="15" spans="1:7" ht="12.75">
      <c r="A15" s="4" t="s">
        <v>47</v>
      </c>
      <c r="C15" s="11">
        <v>0</v>
      </c>
      <c r="D15" s="11">
        <v>0</v>
      </c>
      <c r="E15" s="11">
        <v>0</v>
      </c>
      <c r="F15" s="11">
        <f>2331-15</f>
        <v>2316</v>
      </c>
      <c r="G15" s="11">
        <f>SUM(C15:F15)</f>
        <v>2316</v>
      </c>
    </row>
    <row r="17" spans="1:7" ht="13.5" thickBot="1">
      <c r="A17" s="23" t="s">
        <v>111</v>
      </c>
      <c r="C17" s="15">
        <f>SUM(C13:C16)</f>
        <v>36965</v>
      </c>
      <c r="D17" s="15">
        <f>SUM(D13:D16)</f>
        <v>0</v>
      </c>
      <c r="E17" s="15">
        <f>SUM(E13:E16)</f>
        <v>3438</v>
      </c>
      <c r="F17" s="15">
        <v>3385</v>
      </c>
      <c r="G17" s="15">
        <f>SUM(G13:G16)</f>
        <v>43788</v>
      </c>
    </row>
    <row r="18" spans="1:6" ht="13.5" thickTop="1">
      <c r="A18" s="8"/>
      <c r="F18" s="10"/>
    </row>
    <row r="19" spans="1:6" ht="12.75">
      <c r="A19" s="8"/>
      <c r="F19" s="10"/>
    </row>
    <row r="20" spans="5:6" ht="12.75">
      <c r="E20" s="10" t="s">
        <v>35</v>
      </c>
      <c r="F20" s="9" t="s">
        <v>34</v>
      </c>
    </row>
    <row r="21" spans="3:8" ht="12.75">
      <c r="C21" s="10" t="s">
        <v>26</v>
      </c>
      <c r="D21" s="10" t="s">
        <v>26</v>
      </c>
      <c r="E21" s="10" t="s">
        <v>36</v>
      </c>
      <c r="F21" s="10" t="s">
        <v>10</v>
      </c>
      <c r="H21" s="5"/>
    </row>
    <row r="22" spans="3:8" ht="12.75">
      <c r="C22" s="10" t="s">
        <v>21</v>
      </c>
      <c r="D22" s="10" t="s">
        <v>94</v>
      </c>
      <c r="E22" s="10" t="s">
        <v>27</v>
      </c>
      <c r="F22" s="10" t="s">
        <v>12</v>
      </c>
      <c r="G22" s="10" t="s">
        <v>9</v>
      </c>
      <c r="H22" s="5"/>
    </row>
    <row r="23" spans="3:8" ht="12.75">
      <c r="C23" s="10" t="s">
        <v>5</v>
      </c>
      <c r="D23" s="10" t="s">
        <v>95</v>
      </c>
      <c r="E23" s="10" t="s">
        <v>5</v>
      </c>
      <c r="F23" s="10" t="s">
        <v>5</v>
      </c>
      <c r="G23" s="10" t="s">
        <v>5</v>
      </c>
      <c r="H23" s="5"/>
    </row>
    <row r="24" spans="3:8" ht="12.75">
      <c r="C24" s="10"/>
      <c r="D24" s="10"/>
      <c r="E24" s="10"/>
      <c r="F24" s="10"/>
      <c r="G24" s="10"/>
      <c r="H24" s="5"/>
    </row>
    <row r="25" spans="1:7" ht="12.75">
      <c r="A25" s="4" t="s">
        <v>96</v>
      </c>
      <c r="C25" s="16">
        <v>36965</v>
      </c>
      <c r="D25" s="16">
        <v>0</v>
      </c>
      <c r="E25" s="16">
        <v>3438</v>
      </c>
      <c r="F25" s="9">
        <v>3385</v>
      </c>
      <c r="G25" s="9">
        <f>SUM(C25:F25)</f>
        <v>43788</v>
      </c>
    </row>
    <row r="27" ht="12.75">
      <c r="A27" s="4" t="s">
        <v>97</v>
      </c>
    </row>
    <row r="28" spans="1:7" ht="12.75">
      <c r="A28" s="4" t="s">
        <v>99</v>
      </c>
      <c r="C28" s="9">
        <f>3696.5*0.5</f>
        <v>1848.25</v>
      </c>
      <c r="D28" s="9">
        <v>0</v>
      </c>
      <c r="E28" s="9">
        <v>0</v>
      </c>
      <c r="F28" s="9">
        <v>0</v>
      </c>
      <c r="G28" s="9">
        <f>SUM(C28:F28)</f>
        <v>1848.25</v>
      </c>
    </row>
    <row r="29" spans="1:7" ht="12.75">
      <c r="A29" s="4" t="s">
        <v>98</v>
      </c>
      <c r="C29" s="9">
        <f>20373.5*0.5</f>
        <v>10186.75</v>
      </c>
      <c r="D29" s="9">
        <f>20373.5*0.18</f>
        <v>3667.23</v>
      </c>
      <c r="E29" s="9">
        <v>0</v>
      </c>
      <c r="F29" s="9">
        <v>0</v>
      </c>
      <c r="G29" s="9">
        <f>SUM(C29:F29)</f>
        <v>13853.98</v>
      </c>
    </row>
    <row r="31" spans="1:7" ht="12.75">
      <c r="A31" s="4" t="s">
        <v>113</v>
      </c>
      <c r="C31" s="9">
        <v>0</v>
      </c>
      <c r="D31" s="9">
        <v>-1900</v>
      </c>
      <c r="E31" s="9">
        <v>0</v>
      </c>
      <c r="F31" s="9">
        <v>0</v>
      </c>
      <c r="G31" s="9">
        <f>SUM(C31:F31)</f>
        <v>-1900</v>
      </c>
    </row>
    <row r="33" spans="1:7" ht="12.75">
      <c r="A33" s="4" t="s">
        <v>47</v>
      </c>
      <c r="C33" s="11">
        <v>0</v>
      </c>
      <c r="D33" s="11">
        <v>0</v>
      </c>
      <c r="E33" s="11">
        <v>0</v>
      </c>
      <c r="F33" s="11">
        <v>2873</v>
      </c>
      <c r="G33" s="11">
        <f>SUM(C33:F33)</f>
        <v>2873</v>
      </c>
    </row>
    <row r="35" spans="1:7" ht="13.5" thickBot="1">
      <c r="A35" s="23" t="s">
        <v>118</v>
      </c>
      <c r="C35" s="15">
        <f>SUM(C25:C34)</f>
        <v>49000</v>
      </c>
      <c r="D35" s="15">
        <f>SUM(D25:D34)</f>
        <v>1767.23</v>
      </c>
      <c r="E35" s="15">
        <f>SUM(E25:E34)</f>
        <v>3438</v>
      </c>
      <c r="F35" s="15">
        <f>SUM(F25:F34)</f>
        <v>6258</v>
      </c>
      <c r="G35" s="15">
        <f>SUM(G25:G34)</f>
        <v>60463.229999999996</v>
      </c>
    </row>
    <row r="36" ht="13.5" thickTop="1"/>
    <row r="38" ht="12.75">
      <c r="A38" s="9" t="s">
        <v>24</v>
      </c>
    </row>
    <row r="39" spans="1:7" ht="12.75">
      <c r="A39" s="28"/>
      <c r="B39" s="28"/>
      <c r="C39" s="28"/>
      <c r="D39" s="28"/>
      <c r="E39" s="28"/>
      <c r="F39" s="28"/>
      <c r="G39" s="28"/>
    </row>
    <row r="40" ht="15">
      <c r="A40" s="56" t="s">
        <v>100</v>
      </c>
    </row>
    <row r="41" ht="15">
      <c r="A41" s="56" t="s">
        <v>112</v>
      </c>
    </row>
  </sheetData>
  <printOptions horizontalCentered="1"/>
  <pageMargins left="1" right="1" top="0.5" bottom="0.5" header="0.5" footer="0.5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40">
      <selection activeCell="D14" sqref="D14"/>
    </sheetView>
  </sheetViews>
  <sheetFormatPr defaultColWidth="9.140625" defaultRowHeight="12.75"/>
  <cols>
    <col min="1" max="2" width="3.00390625" style="4" customWidth="1"/>
    <col min="3" max="3" width="45.57421875" style="4" customWidth="1"/>
    <col min="4" max="4" width="11.57421875" style="1" bestFit="1" customWidth="1"/>
    <col min="5" max="5" width="1.7109375" style="4" customWidth="1"/>
    <col min="6" max="6" width="13.28125" style="4" bestFit="1" customWidth="1"/>
    <col min="7" max="16384" width="9.140625" style="4" customWidth="1"/>
  </cols>
  <sheetData>
    <row r="1" ht="12.75">
      <c r="A1" s="6" t="str">
        <f>'IS'!A1</f>
        <v>BSL CORPORATION BERHAD</v>
      </c>
    </row>
    <row r="2" ht="12.75">
      <c r="A2" s="7" t="str">
        <f>'IS'!A2</f>
        <v>(Company No. 651118-K)</v>
      </c>
    </row>
    <row r="4" ht="12.75">
      <c r="A4" s="8" t="s">
        <v>28</v>
      </c>
    </row>
    <row r="5" ht="12.75">
      <c r="A5" s="8" t="s">
        <v>119</v>
      </c>
    </row>
    <row r="6" spans="1:4" ht="12.75">
      <c r="A6" s="8" t="s">
        <v>16</v>
      </c>
      <c r="D6" s="24"/>
    </row>
    <row r="7" spans="1:6" ht="12.75">
      <c r="A7" s="8"/>
      <c r="D7" s="5"/>
      <c r="F7" s="38"/>
    </row>
    <row r="8" spans="1:6" ht="12.75">
      <c r="A8" s="8"/>
      <c r="D8" s="38" t="s">
        <v>107</v>
      </c>
      <c r="E8" s="38"/>
      <c r="F8" s="38" t="s">
        <v>20</v>
      </c>
    </row>
    <row r="9" spans="1:6" ht="12.75">
      <c r="A9" s="8"/>
      <c r="D9" s="38" t="s">
        <v>17</v>
      </c>
      <c r="E9" s="8"/>
      <c r="F9" s="38" t="s">
        <v>17</v>
      </c>
    </row>
    <row r="10" spans="1:6" ht="12.75">
      <c r="A10" s="8"/>
      <c r="B10" s="8"/>
      <c r="C10" s="8"/>
      <c r="D10" s="35">
        <v>38776</v>
      </c>
      <c r="F10" s="35">
        <v>38411</v>
      </c>
    </row>
    <row r="11" spans="1:6" ht="12.75">
      <c r="A11" s="8"/>
      <c r="D11" s="39" t="s">
        <v>5</v>
      </c>
      <c r="E11" s="39"/>
      <c r="F11" s="39" t="s">
        <v>5</v>
      </c>
    </row>
    <row r="12" spans="1:4" ht="12.75">
      <c r="A12" s="8"/>
      <c r="D12" s="24"/>
    </row>
    <row r="13" spans="1:5" ht="12.75">
      <c r="A13" s="43" t="s">
        <v>48</v>
      </c>
      <c r="B13" s="44"/>
      <c r="C13" s="44"/>
      <c r="D13" s="50"/>
      <c r="E13" s="34"/>
    </row>
    <row r="14" spans="1:6" ht="12.75">
      <c r="A14" s="44"/>
      <c r="B14" s="44" t="s">
        <v>8</v>
      </c>
      <c r="C14" s="44"/>
      <c r="D14" s="50">
        <v>3557</v>
      </c>
      <c r="E14" s="34"/>
      <c r="F14" s="18" t="s">
        <v>63</v>
      </c>
    </row>
    <row r="15" spans="1:5" ht="12.75">
      <c r="A15" s="45"/>
      <c r="B15" s="44" t="s">
        <v>49</v>
      </c>
      <c r="C15" s="44"/>
      <c r="D15" s="50"/>
      <c r="E15" s="34"/>
    </row>
    <row r="16" spans="1:6" ht="12.75">
      <c r="A16" s="44"/>
      <c r="B16" s="46"/>
      <c r="C16" s="44" t="s">
        <v>59</v>
      </c>
      <c r="D16" s="1">
        <v>2040</v>
      </c>
      <c r="E16" s="34"/>
      <c r="F16" s="18" t="s">
        <v>63</v>
      </c>
    </row>
    <row r="17" spans="1:6" ht="12.75">
      <c r="A17" s="44"/>
      <c r="B17" s="46"/>
      <c r="C17" s="44" t="s">
        <v>60</v>
      </c>
      <c r="D17" s="27">
        <v>418</v>
      </c>
      <c r="E17" s="34"/>
      <c r="F17" s="99" t="s">
        <v>63</v>
      </c>
    </row>
    <row r="18" spans="1:6" ht="12.75">
      <c r="A18" s="44"/>
      <c r="B18" s="46"/>
      <c r="C18" s="44"/>
      <c r="D18" s="2"/>
      <c r="E18" s="34"/>
      <c r="F18" s="26"/>
    </row>
    <row r="19" spans="1:6" ht="12.75">
      <c r="A19" s="44"/>
      <c r="B19" s="47" t="s">
        <v>50</v>
      </c>
      <c r="C19" s="44"/>
      <c r="D19" s="1">
        <f>SUM(D14:D18)</f>
        <v>6015</v>
      </c>
      <c r="E19" s="34"/>
      <c r="F19" s="18" t="s">
        <v>63</v>
      </c>
    </row>
    <row r="20" spans="1:5" ht="12.75">
      <c r="A20" s="44"/>
      <c r="B20" s="47"/>
      <c r="C20" s="44"/>
      <c r="E20" s="34"/>
    </row>
    <row r="21" spans="1:5" ht="12.75">
      <c r="A21" s="44"/>
      <c r="B21" s="47" t="s">
        <v>51</v>
      </c>
      <c r="C21" s="44"/>
      <c r="E21" s="34"/>
    </row>
    <row r="22" spans="1:6" ht="12.75">
      <c r="A22" s="44"/>
      <c r="B22" s="46"/>
      <c r="C22" s="44" t="s">
        <v>2</v>
      </c>
      <c r="D22" s="1">
        <v>842</v>
      </c>
      <c r="E22" s="34"/>
      <c r="F22" s="18" t="s">
        <v>63</v>
      </c>
    </row>
    <row r="23" spans="1:6" ht="12.75">
      <c r="A23" s="44"/>
      <c r="B23" s="46"/>
      <c r="C23" s="44" t="s">
        <v>13</v>
      </c>
      <c r="D23" s="1">
        <v>-3223</v>
      </c>
      <c r="E23" s="34"/>
      <c r="F23" s="18" t="s">
        <v>63</v>
      </c>
    </row>
    <row r="24" spans="1:6" ht="12.75">
      <c r="A24" s="44"/>
      <c r="B24" s="46"/>
      <c r="C24" s="44" t="s">
        <v>11</v>
      </c>
      <c r="D24" s="27">
        <f>-734-84</f>
        <v>-818</v>
      </c>
      <c r="E24" s="34"/>
      <c r="F24" s="99" t="s">
        <v>63</v>
      </c>
    </row>
    <row r="25" spans="1:6" ht="12.75">
      <c r="A25" s="44"/>
      <c r="B25" s="46"/>
      <c r="C25" s="44"/>
      <c r="D25" s="2"/>
      <c r="E25" s="34"/>
      <c r="F25" s="26"/>
    </row>
    <row r="26" spans="1:6" ht="12.75">
      <c r="A26" s="44"/>
      <c r="B26" s="46" t="s">
        <v>52</v>
      </c>
      <c r="C26" s="44"/>
      <c r="D26" s="1">
        <f>SUM(D19:D25)</f>
        <v>2816</v>
      </c>
      <c r="E26" s="34"/>
      <c r="F26" s="18" t="s">
        <v>63</v>
      </c>
    </row>
    <row r="27" spans="1:6" ht="12.75">
      <c r="A27" s="44"/>
      <c r="B27" s="46"/>
      <c r="C27" s="44" t="s">
        <v>53</v>
      </c>
      <c r="D27" s="27">
        <v>-947</v>
      </c>
      <c r="E27" s="34"/>
      <c r="F27" s="99" t="s">
        <v>63</v>
      </c>
    </row>
    <row r="28" spans="1:6" ht="12.75">
      <c r="A28" s="44"/>
      <c r="B28" s="44"/>
      <c r="C28" s="44"/>
      <c r="D28" s="2"/>
      <c r="E28" s="34"/>
      <c r="F28" s="26"/>
    </row>
    <row r="29" spans="1:6" ht="12.75">
      <c r="A29" s="44"/>
      <c r="B29" s="48" t="s">
        <v>54</v>
      </c>
      <c r="C29" s="44"/>
      <c r="D29" s="27">
        <f>SUM(D26:D28)</f>
        <v>1869</v>
      </c>
      <c r="E29" s="34"/>
      <c r="F29" s="99" t="s">
        <v>63</v>
      </c>
    </row>
    <row r="30" spans="1:5" ht="12.75">
      <c r="A30" s="44"/>
      <c r="B30" s="44"/>
      <c r="C30" s="44"/>
      <c r="E30" s="34"/>
    </row>
    <row r="31" spans="1:5" ht="12.75">
      <c r="A31" s="48" t="s">
        <v>55</v>
      </c>
      <c r="B31" s="45"/>
      <c r="C31" s="44"/>
      <c r="E31" s="34"/>
    </row>
    <row r="32" spans="1:5" ht="12.75">
      <c r="A32" s="44"/>
      <c r="B32" s="47"/>
      <c r="C32" s="44"/>
      <c r="E32" s="34"/>
    </row>
    <row r="33" spans="1:6" ht="12.75">
      <c r="A33" s="44"/>
      <c r="B33" s="47"/>
      <c r="C33" s="44" t="s">
        <v>120</v>
      </c>
      <c r="D33" s="1">
        <v>18</v>
      </c>
      <c r="E33" s="34"/>
      <c r="F33" s="18" t="s">
        <v>63</v>
      </c>
    </row>
    <row r="34" spans="1:6" ht="12.75">
      <c r="A34" s="44"/>
      <c r="B34" s="46"/>
      <c r="C34" s="44" t="s">
        <v>61</v>
      </c>
      <c r="D34" s="1">
        <v>43</v>
      </c>
      <c r="E34" s="34"/>
      <c r="F34" s="18" t="s">
        <v>63</v>
      </c>
    </row>
    <row r="35" spans="1:6" ht="12.75">
      <c r="A35" s="44"/>
      <c r="B35" s="46"/>
      <c r="C35" s="44" t="s">
        <v>62</v>
      </c>
      <c r="D35" s="27">
        <v>-1721</v>
      </c>
      <c r="E35" s="34"/>
      <c r="F35" s="99" t="s">
        <v>63</v>
      </c>
    </row>
    <row r="36" spans="1:6" ht="12.75">
      <c r="A36" s="44"/>
      <c r="B36" s="44"/>
      <c r="C36" s="44"/>
      <c r="D36" s="2"/>
      <c r="E36" s="34"/>
      <c r="F36" s="26"/>
    </row>
    <row r="37" spans="1:6" ht="12.75">
      <c r="A37" s="44"/>
      <c r="B37" s="48" t="s">
        <v>56</v>
      </c>
      <c r="C37" s="44"/>
      <c r="D37" s="27">
        <f>SUM(D33:D36)</f>
        <v>-1660</v>
      </c>
      <c r="E37" s="34"/>
      <c r="F37" s="99" t="s">
        <v>63</v>
      </c>
    </row>
    <row r="38" spans="1:5" ht="12.75">
      <c r="A38" s="44"/>
      <c r="B38" s="44"/>
      <c r="C38" s="44"/>
      <c r="E38" s="34"/>
    </row>
    <row r="39" spans="1:5" ht="12.75">
      <c r="A39" s="48" t="s">
        <v>57</v>
      </c>
      <c r="B39" s="45"/>
      <c r="C39" s="44"/>
      <c r="E39" s="34"/>
    </row>
    <row r="40" spans="1:5" ht="12.75">
      <c r="A40" s="44"/>
      <c r="B40" s="45"/>
      <c r="C40" s="44"/>
      <c r="E40" s="34"/>
    </row>
    <row r="41" spans="1:6" ht="12.75">
      <c r="A41" s="44"/>
      <c r="B41" s="47" t="s">
        <v>79</v>
      </c>
      <c r="C41" s="44"/>
      <c r="D41" s="1">
        <v>-7457</v>
      </c>
      <c r="E41" s="34"/>
      <c r="F41" s="18" t="s">
        <v>63</v>
      </c>
    </row>
    <row r="42" spans="1:6" ht="12.75">
      <c r="A42" s="44"/>
      <c r="B42" s="47" t="s">
        <v>80</v>
      </c>
      <c r="C42" s="44"/>
      <c r="D42" s="1">
        <v>-20</v>
      </c>
      <c r="E42" s="34"/>
      <c r="F42" s="18" t="s">
        <v>63</v>
      </c>
    </row>
    <row r="43" spans="1:6" ht="12.75">
      <c r="A43" s="48"/>
      <c r="B43" s="44" t="s">
        <v>101</v>
      </c>
      <c r="D43" s="1">
        <v>13854</v>
      </c>
      <c r="E43" s="34"/>
      <c r="F43" s="18" t="s">
        <v>63</v>
      </c>
    </row>
    <row r="44" spans="1:6" ht="12.75">
      <c r="A44" s="48"/>
      <c r="B44" s="44" t="s">
        <v>102</v>
      </c>
      <c r="D44" s="1">
        <v>1848</v>
      </c>
      <c r="E44" s="34"/>
      <c r="F44" s="18" t="s">
        <v>63</v>
      </c>
    </row>
    <row r="45" spans="1:6" ht="12.75">
      <c r="A45" s="44"/>
      <c r="B45" s="44" t="s">
        <v>58</v>
      </c>
      <c r="C45" s="44"/>
      <c r="D45" s="2">
        <v>-435</v>
      </c>
      <c r="E45" s="96"/>
      <c r="F45" s="97" t="s">
        <v>63</v>
      </c>
    </row>
    <row r="46" spans="1:6" ht="12.75">
      <c r="A46" s="44"/>
      <c r="B46" s="44" t="s">
        <v>113</v>
      </c>
      <c r="C46" s="44"/>
      <c r="D46" s="27">
        <f>-1900+84</f>
        <v>-1816</v>
      </c>
      <c r="E46" s="34"/>
      <c r="F46" s="99" t="s">
        <v>63</v>
      </c>
    </row>
    <row r="47" spans="1:6" ht="12.75">
      <c r="A47" s="44"/>
      <c r="B47" s="44"/>
      <c r="C47" s="44"/>
      <c r="D47" s="2"/>
      <c r="E47" s="34"/>
      <c r="F47" s="26"/>
    </row>
    <row r="48" spans="1:6" ht="12.75">
      <c r="A48" s="44"/>
      <c r="B48" s="48" t="s">
        <v>71</v>
      </c>
      <c r="C48" s="44"/>
      <c r="D48" s="27">
        <f>SUM(D41:D47)</f>
        <v>5974</v>
      </c>
      <c r="E48" s="34"/>
      <c r="F48" s="99" t="s">
        <v>63</v>
      </c>
    </row>
    <row r="49" spans="1:5" ht="12.75">
      <c r="A49" s="44"/>
      <c r="B49" s="44"/>
      <c r="C49" s="44"/>
      <c r="E49" s="34"/>
    </row>
    <row r="50" spans="1:6" ht="12.75">
      <c r="A50" s="44" t="s">
        <v>88</v>
      </c>
      <c r="B50" s="44"/>
      <c r="C50" s="44"/>
      <c r="D50" s="1">
        <f>D29+D37+D48</f>
        <v>6183</v>
      </c>
      <c r="E50" s="34"/>
      <c r="F50" s="18" t="s">
        <v>63</v>
      </c>
    </row>
    <row r="51" spans="1:5" ht="12.75">
      <c r="A51" s="44"/>
      <c r="B51" s="45"/>
      <c r="C51" s="44"/>
      <c r="E51" s="34"/>
    </row>
    <row r="52" spans="1:6" ht="12.75">
      <c r="A52" s="44" t="s">
        <v>64</v>
      </c>
      <c r="B52" s="44"/>
      <c r="C52" s="44"/>
      <c r="D52" s="102">
        <v>4820</v>
      </c>
      <c r="E52" s="34"/>
      <c r="F52" s="99" t="s">
        <v>63</v>
      </c>
    </row>
    <row r="53" spans="1:6" ht="12.75">
      <c r="A53" s="44"/>
      <c r="B53" s="44"/>
      <c r="C53" s="44"/>
      <c r="D53" s="2"/>
      <c r="E53" s="34"/>
      <c r="F53" s="26"/>
    </row>
    <row r="54" spans="1:6" ht="13.5" thickBot="1">
      <c r="A54" s="44" t="s">
        <v>65</v>
      </c>
      <c r="B54" s="44"/>
      <c r="C54" s="44"/>
      <c r="D54" s="36">
        <f>SUM(D50:D53)</f>
        <v>11003</v>
      </c>
      <c r="E54" s="34"/>
      <c r="F54" s="100" t="s">
        <v>63</v>
      </c>
    </row>
    <row r="55" spans="1:5" ht="13.5" thickTop="1">
      <c r="A55" s="44"/>
      <c r="B55" s="44"/>
      <c r="C55" s="44"/>
      <c r="E55" s="34"/>
    </row>
    <row r="56" spans="1:5" ht="12.75">
      <c r="A56" s="44"/>
      <c r="B56" s="44"/>
      <c r="C56" s="44"/>
      <c r="E56" s="34"/>
    </row>
    <row r="57" spans="1:6" ht="12.75">
      <c r="A57" s="48" t="s">
        <v>72</v>
      </c>
      <c r="B57" s="44"/>
      <c r="C57" s="44"/>
      <c r="E57" s="34"/>
      <c r="F57" s="2"/>
    </row>
    <row r="58" spans="1:6" ht="12.75">
      <c r="A58" s="44"/>
      <c r="B58" s="44"/>
      <c r="C58" s="44"/>
      <c r="E58" s="34"/>
      <c r="F58" s="2"/>
    </row>
    <row r="59" spans="1:6" ht="12.75">
      <c r="A59" s="44"/>
      <c r="B59" s="44" t="s">
        <v>89</v>
      </c>
      <c r="C59" s="44"/>
      <c r="D59" s="1">
        <v>8224</v>
      </c>
      <c r="E59" s="34"/>
      <c r="F59" s="18" t="s">
        <v>63</v>
      </c>
    </row>
    <row r="60" spans="1:6" ht="12.75">
      <c r="A60" s="49"/>
      <c r="B60" s="44" t="s">
        <v>90</v>
      </c>
      <c r="C60" s="44"/>
      <c r="D60" s="1">
        <v>4471</v>
      </c>
      <c r="E60" s="34"/>
      <c r="F60" s="18" t="s">
        <v>63</v>
      </c>
    </row>
    <row r="61" spans="1:6" ht="12.75">
      <c r="A61" s="44"/>
      <c r="B61" s="44" t="s">
        <v>73</v>
      </c>
      <c r="C61" s="44"/>
      <c r="D61" s="27">
        <v>-1579</v>
      </c>
      <c r="E61" s="34"/>
      <c r="F61" s="99" t="s">
        <v>63</v>
      </c>
    </row>
    <row r="62" spans="1:6" ht="12.75">
      <c r="A62" s="44"/>
      <c r="B62" s="44"/>
      <c r="C62" s="44"/>
      <c r="E62" s="34"/>
      <c r="F62" s="18"/>
    </row>
    <row r="63" spans="1:6" ht="12.75">
      <c r="A63" s="44"/>
      <c r="B63" s="44"/>
      <c r="C63" s="44"/>
      <c r="D63" s="50">
        <f>SUM(D59:D61)</f>
        <v>11116</v>
      </c>
      <c r="E63" s="96"/>
      <c r="F63" s="97" t="s">
        <v>63</v>
      </c>
    </row>
    <row r="64" spans="1:6" ht="12.75">
      <c r="A64" s="34"/>
      <c r="B64" s="34" t="s">
        <v>91</v>
      </c>
      <c r="C64" s="34"/>
      <c r="D64" s="101">
        <v>-113</v>
      </c>
      <c r="E64" s="34"/>
      <c r="F64" s="99" t="s">
        <v>63</v>
      </c>
    </row>
    <row r="65" spans="1:6" ht="12.75">
      <c r="A65" s="34"/>
      <c r="B65" s="34"/>
      <c r="C65" s="34"/>
      <c r="D65" s="11"/>
      <c r="E65" s="34"/>
      <c r="F65" s="97"/>
    </row>
    <row r="66" spans="1:6" ht="13.5" thickBot="1">
      <c r="A66" s="26"/>
      <c r="B66" s="26"/>
      <c r="C66" s="26"/>
      <c r="D66" s="36">
        <f>SUM(D63:D64)</f>
        <v>11003</v>
      </c>
      <c r="E66" s="2"/>
      <c r="F66" s="100" t="s">
        <v>63</v>
      </c>
    </row>
    <row r="67" spans="1:6" ht="13.5" thickTop="1">
      <c r="A67" s="26"/>
      <c r="B67" s="26"/>
      <c r="C67" s="26"/>
      <c r="D67" s="98"/>
      <c r="E67" s="2"/>
      <c r="F67" s="11"/>
    </row>
    <row r="68" spans="1:6" ht="12.75">
      <c r="A68" s="9" t="s">
        <v>24</v>
      </c>
      <c r="B68" s="26"/>
      <c r="C68" s="26"/>
      <c r="D68" s="98"/>
      <c r="E68" s="2"/>
      <c r="F68" s="11"/>
    </row>
    <row r="69" spans="1:6" ht="12.75">
      <c r="A69" s="28"/>
      <c r="B69" s="26"/>
      <c r="C69" s="26"/>
      <c r="D69" s="98"/>
      <c r="E69" s="2"/>
      <c r="F69" s="11"/>
    </row>
    <row r="70" spans="1:6" ht="15">
      <c r="A70" s="56" t="s">
        <v>104</v>
      </c>
      <c r="B70" s="26"/>
      <c r="C70" s="26"/>
      <c r="D70" s="98"/>
      <c r="E70" s="2"/>
      <c r="F70" s="11"/>
    </row>
    <row r="71" spans="1:6" ht="15">
      <c r="A71" s="56" t="s">
        <v>105</v>
      </c>
      <c r="B71" s="26"/>
      <c r="C71" s="26"/>
      <c r="D71" s="98"/>
      <c r="E71" s="2"/>
      <c r="F71" s="11"/>
    </row>
    <row r="72" spans="1:6" ht="15">
      <c r="A72" s="56"/>
      <c r="B72" s="26"/>
      <c r="C72" s="26"/>
      <c r="D72" s="98"/>
      <c r="E72" s="2"/>
      <c r="F72" s="11"/>
    </row>
    <row r="73" spans="1:6" ht="15">
      <c r="A73" s="56" t="s">
        <v>103</v>
      </c>
      <c r="B73" s="26"/>
      <c r="C73" s="26"/>
      <c r="D73" s="98"/>
      <c r="E73" s="2"/>
      <c r="F73" s="11"/>
    </row>
    <row r="74" spans="1:6" ht="15">
      <c r="A74" s="56" t="s">
        <v>106</v>
      </c>
      <c r="B74" s="26"/>
      <c r="C74" s="26"/>
      <c r="D74" s="98"/>
      <c r="E74" s="2"/>
      <c r="F74" s="11"/>
    </row>
    <row r="75" spans="1:6" ht="12.75">
      <c r="A75" s="26"/>
      <c r="B75" s="26"/>
      <c r="C75" s="26"/>
      <c r="D75" s="98"/>
      <c r="E75" s="2"/>
      <c r="F75" s="11"/>
    </row>
    <row r="76" spans="1:6" ht="12.75">
      <c r="A76" s="26"/>
      <c r="B76" s="26"/>
      <c r="C76" s="26"/>
      <c r="D76" s="98"/>
      <c r="E76" s="2"/>
      <c r="F76" s="11"/>
    </row>
    <row r="77" spans="1:6" ht="12.75">
      <c r="A77" s="26"/>
      <c r="B77" s="26"/>
      <c r="C77" s="26"/>
      <c r="D77" s="98"/>
      <c r="E77" s="2"/>
      <c r="F77" s="11"/>
    </row>
    <row r="78" spans="1:6" ht="12.75">
      <c r="A78" s="26"/>
      <c r="B78" s="26"/>
      <c r="C78" s="26"/>
      <c r="D78" s="98"/>
      <c r="E78" s="2"/>
      <c r="F78" s="11"/>
    </row>
    <row r="79" spans="1:6" ht="12.75">
      <c r="A79" s="26"/>
      <c r="B79" s="26"/>
      <c r="C79" s="26"/>
      <c r="D79" s="98"/>
      <c r="E79" s="2"/>
      <c r="F79" s="11"/>
    </row>
  </sheetData>
  <printOptions/>
  <pageMargins left="0.84" right="0.83" top="0.5" bottom="0.5" header="0.5" footer="0.5"/>
  <pageSetup horizontalDpi="1200" verticalDpi="1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hpteh</cp:lastModifiedBy>
  <cp:lastPrinted>2006-04-24T07:11:52Z</cp:lastPrinted>
  <dcterms:created xsi:type="dcterms:W3CDTF">2001-03-17T05:13:36Z</dcterms:created>
  <dcterms:modified xsi:type="dcterms:W3CDTF">2006-04-28T08:06:59Z</dcterms:modified>
  <cp:category/>
  <cp:version/>
  <cp:contentType/>
  <cp:contentStatus/>
</cp:coreProperties>
</file>